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2"/>
  </bookViews>
  <sheets>
    <sheet name="Accords" sheetId="1" r:id="rId1"/>
    <sheet name="Paramètres" sheetId="2" state="hidden" r:id="rId2"/>
    <sheet name="Théorie" sheetId="3" r:id="rId3"/>
  </sheets>
  <definedNames>
    <definedName name="Accord">'Paramètres'!$A$2:$A$668</definedName>
    <definedName name="Code">'Paramètres'!$B$2:$B$668</definedName>
  </definedNames>
  <calcPr fullCalcOnLoad="1"/>
</workbook>
</file>

<file path=xl/sharedStrings.xml><?xml version="1.0" encoding="utf-8"?>
<sst xmlns="http://schemas.openxmlformats.org/spreadsheetml/2006/main" count="315" uniqueCount="253">
  <si>
    <t>C</t>
  </si>
  <si>
    <t>Cm</t>
  </si>
  <si>
    <t>C7</t>
  </si>
  <si>
    <t>Cmaj7</t>
  </si>
  <si>
    <t>C4</t>
  </si>
  <si>
    <t>C+</t>
  </si>
  <si>
    <t>C-</t>
  </si>
  <si>
    <t>C#/Db</t>
  </si>
  <si>
    <t>Accord</t>
  </si>
  <si>
    <t>Code</t>
  </si>
  <si>
    <t>100010010000</t>
  </si>
  <si>
    <t>100100010000</t>
  </si>
  <si>
    <t>100010010010</t>
  </si>
  <si>
    <t>100100010010</t>
  </si>
  <si>
    <t>100010010001</t>
  </si>
  <si>
    <t>100010001000</t>
  </si>
  <si>
    <t>100100100000</t>
  </si>
  <si>
    <t>C#/Dbm</t>
  </si>
  <si>
    <t>C#/Db7</t>
  </si>
  <si>
    <t>C#/Dbmaj7</t>
  </si>
  <si>
    <t>C#/Db4</t>
  </si>
  <si>
    <t>C#/Db+</t>
  </si>
  <si>
    <t>C#/Db-</t>
  </si>
  <si>
    <t>010001001000</t>
  </si>
  <si>
    <t>010010010000</t>
  </si>
  <si>
    <t>010001000100</t>
  </si>
  <si>
    <t>010001001001</t>
  </si>
  <si>
    <t>010010001000</t>
  </si>
  <si>
    <t>010010001001</t>
  </si>
  <si>
    <t>110001001000</t>
  </si>
  <si>
    <t>Nom de l'accord</t>
  </si>
  <si>
    <t>Seconde mineure</t>
  </si>
  <si>
    <t>Tierce mineure</t>
  </si>
  <si>
    <t>Sixte mineure</t>
  </si>
  <si>
    <t>Septième mineure</t>
  </si>
  <si>
    <t>Septième majeure</t>
  </si>
  <si>
    <t>D</t>
  </si>
  <si>
    <t>E</t>
  </si>
  <si>
    <t>F</t>
  </si>
  <si>
    <t>G</t>
  </si>
  <si>
    <t>A</t>
  </si>
  <si>
    <t>B</t>
  </si>
  <si>
    <t>D-</t>
  </si>
  <si>
    <t>D#/Eb</t>
  </si>
  <si>
    <t>D#/Eb-</t>
  </si>
  <si>
    <t>D#/Eb+</t>
  </si>
  <si>
    <t>D#/Eb4</t>
  </si>
  <si>
    <t>D#/Eb7</t>
  </si>
  <si>
    <t>D#/Ebm</t>
  </si>
  <si>
    <t>D#/Ebmaj7</t>
  </si>
  <si>
    <t>D+</t>
  </si>
  <si>
    <t>D4</t>
  </si>
  <si>
    <t>D7</t>
  </si>
  <si>
    <t>Dm</t>
  </si>
  <si>
    <t>Dmaj7</t>
  </si>
  <si>
    <t>001000100100</t>
  </si>
  <si>
    <t>001001001000</t>
  </si>
  <si>
    <t>000100010010</t>
  </si>
  <si>
    <t>000100100100</t>
  </si>
  <si>
    <t>000100010001</t>
  </si>
  <si>
    <t>010100010010</t>
  </si>
  <si>
    <t>000100100010</t>
  </si>
  <si>
    <t>010100100010</t>
  </si>
  <si>
    <t>001100010010</t>
  </si>
  <si>
    <t>001000100010</t>
  </si>
  <si>
    <t>101000100100</t>
  </si>
  <si>
    <t>001001000100</t>
  </si>
  <si>
    <t>101001000100</t>
  </si>
  <si>
    <t>011000100100</t>
  </si>
  <si>
    <t>Em</t>
  </si>
  <si>
    <t>E7</t>
  </si>
  <si>
    <t>Emaj7</t>
  </si>
  <si>
    <t>E4</t>
  </si>
  <si>
    <t>E+</t>
  </si>
  <si>
    <t>E-</t>
  </si>
  <si>
    <t>Fm</t>
  </si>
  <si>
    <t>F7</t>
  </si>
  <si>
    <t>Fmaj7</t>
  </si>
  <si>
    <t>F4</t>
  </si>
  <si>
    <t>F+</t>
  </si>
  <si>
    <t>F-</t>
  </si>
  <si>
    <t>F#/Gbm</t>
  </si>
  <si>
    <t>F#/Gb7</t>
  </si>
  <si>
    <t>F#/Gbmaj7</t>
  </si>
  <si>
    <t>F#/Gb4</t>
  </si>
  <si>
    <t>F#/Gb+</t>
  </si>
  <si>
    <t>F#/Gb-</t>
  </si>
  <si>
    <t>F#/Gb</t>
  </si>
  <si>
    <t>Gm</t>
  </si>
  <si>
    <t>G7</t>
  </si>
  <si>
    <t>Gmaj7</t>
  </si>
  <si>
    <t>G4</t>
  </si>
  <si>
    <t>G+</t>
  </si>
  <si>
    <t>G-</t>
  </si>
  <si>
    <t>G#/Abm</t>
  </si>
  <si>
    <t>G#/Ab7</t>
  </si>
  <si>
    <t>G#/Abmaj7</t>
  </si>
  <si>
    <t>G#/Ab4</t>
  </si>
  <si>
    <t>G#/Ab+</t>
  </si>
  <si>
    <t>G#/Ab-</t>
  </si>
  <si>
    <t>G#/Ab</t>
  </si>
  <si>
    <t>Am</t>
  </si>
  <si>
    <t>A7</t>
  </si>
  <si>
    <t>Amaj7</t>
  </si>
  <si>
    <t>A4</t>
  </si>
  <si>
    <t>A+</t>
  </si>
  <si>
    <t>A-</t>
  </si>
  <si>
    <t>A#/Bbm</t>
  </si>
  <si>
    <t>A#/Bb7</t>
  </si>
  <si>
    <t>A#/Bbmaj7</t>
  </si>
  <si>
    <t>A#/Bb4</t>
  </si>
  <si>
    <t>A#/Bb+</t>
  </si>
  <si>
    <t>A#/Bb-</t>
  </si>
  <si>
    <t>A#/Bb</t>
  </si>
  <si>
    <t>Bm</t>
  </si>
  <si>
    <t>B7</t>
  </si>
  <si>
    <t>Bmaj7</t>
  </si>
  <si>
    <t>B4</t>
  </si>
  <si>
    <t>B+</t>
  </si>
  <si>
    <t>B-</t>
  </si>
  <si>
    <t>000010001001</t>
  </si>
  <si>
    <t>000010010010</t>
  </si>
  <si>
    <t>001010001001</t>
  </si>
  <si>
    <t>000010010001</t>
  </si>
  <si>
    <t>001010010001</t>
  </si>
  <si>
    <t>000110001001</t>
  </si>
  <si>
    <t>100001000100</t>
  </si>
  <si>
    <t>000001001001</t>
  </si>
  <si>
    <t>010000100010</t>
  </si>
  <si>
    <t>100000100100</t>
  </si>
  <si>
    <t>010010100010</t>
  </si>
  <si>
    <t>010000100100</t>
  </si>
  <si>
    <t>010010100100</t>
  </si>
  <si>
    <t>010001100010</t>
  </si>
  <si>
    <t>100101000100</t>
  </si>
  <si>
    <t>100001001000</t>
  </si>
  <si>
    <t>100101001000</t>
  </si>
  <si>
    <t>100011000100</t>
  </si>
  <si>
    <t>001000010001</t>
  </si>
  <si>
    <t>010000010010</t>
  </si>
  <si>
    <t>100100001000</t>
  </si>
  <si>
    <t>001000001001</t>
  </si>
  <si>
    <t>100100101000</t>
  </si>
  <si>
    <t>000100001001</t>
  </si>
  <si>
    <t>000100101001</t>
  </si>
  <si>
    <t>100100011000</t>
  </si>
  <si>
    <t>001001010001</t>
  </si>
  <si>
    <t>001000010010</t>
  </si>
  <si>
    <t>001001010010</t>
  </si>
  <si>
    <t>001000110001</t>
  </si>
  <si>
    <t>010010000100</t>
  </si>
  <si>
    <t>100100000100</t>
  </si>
  <si>
    <t>001001000010</t>
  </si>
  <si>
    <t>010010000010</t>
  </si>
  <si>
    <t>001001001010</t>
  </si>
  <si>
    <t>010001000010</t>
  </si>
  <si>
    <t>010001001010</t>
  </si>
  <si>
    <t>001001000110</t>
  </si>
  <si>
    <t>010010010100</t>
  </si>
  <si>
    <t>100010000100</t>
  </si>
  <si>
    <t>001000100101</t>
  </si>
  <si>
    <t>000100100011</t>
  </si>
  <si>
    <t>000100100001</t>
  </si>
  <si>
    <t>001001000001</t>
  </si>
  <si>
    <t>000100100101</t>
  </si>
  <si>
    <t>001000100001</t>
  </si>
  <si>
    <t>Do</t>
  </si>
  <si>
    <t>100001010000</t>
  </si>
  <si>
    <t>C2</t>
  </si>
  <si>
    <t>101000010000</t>
  </si>
  <si>
    <t>C6</t>
  </si>
  <si>
    <t>100010010100</t>
  </si>
  <si>
    <t>C#/Db2</t>
  </si>
  <si>
    <t>C#/Db6</t>
  </si>
  <si>
    <t>D2</t>
  </si>
  <si>
    <t>D6</t>
  </si>
  <si>
    <t>D#/Eb2</t>
  </si>
  <si>
    <t>D#/Eb6</t>
  </si>
  <si>
    <t>E2</t>
  </si>
  <si>
    <t>E6</t>
  </si>
  <si>
    <t>F2</t>
  </si>
  <si>
    <t>F6</t>
  </si>
  <si>
    <t>F#/Gb2</t>
  </si>
  <si>
    <t>F#/Gb6</t>
  </si>
  <si>
    <t>G2</t>
  </si>
  <si>
    <t>G6</t>
  </si>
  <si>
    <t>G#/Ab2</t>
  </si>
  <si>
    <t>G#/Ab6</t>
  </si>
  <si>
    <t>A2</t>
  </si>
  <si>
    <t>A6</t>
  </si>
  <si>
    <t>A#/Bb2</t>
  </si>
  <si>
    <t>A#/Bb6</t>
  </si>
  <si>
    <t>B2</t>
  </si>
  <si>
    <t>B6</t>
  </si>
  <si>
    <t>010100001000</t>
  </si>
  <si>
    <t>010000101000</t>
  </si>
  <si>
    <t>001010000100</t>
  </si>
  <si>
    <t>001000010100</t>
  </si>
  <si>
    <t>000101000010</t>
  </si>
  <si>
    <t>000100001010</t>
  </si>
  <si>
    <t>000010100001</t>
  </si>
  <si>
    <t>000010000101</t>
  </si>
  <si>
    <t>100001000010</t>
  </si>
  <si>
    <t>010000100001</t>
  </si>
  <si>
    <t>010010001100</t>
  </si>
  <si>
    <t>Les intervalles (entre la fondamentale et une note):</t>
  </si>
  <si>
    <t>1/2 ton</t>
  </si>
  <si>
    <t>Second majeure</t>
  </si>
  <si>
    <t>1 ton</t>
  </si>
  <si>
    <t>1 ton 1/2</t>
  </si>
  <si>
    <t>Tierce majeure</t>
  </si>
  <si>
    <t>2 tons</t>
  </si>
  <si>
    <t>Quarte parfaite</t>
  </si>
  <si>
    <t>2 tons 1/2</t>
  </si>
  <si>
    <t>Quinte diminuée</t>
  </si>
  <si>
    <t>3 tons</t>
  </si>
  <si>
    <t>Quinte parfaite</t>
  </si>
  <si>
    <t>3 tons 1/2</t>
  </si>
  <si>
    <t>4 tons</t>
  </si>
  <si>
    <t>Sixte majeure</t>
  </si>
  <si>
    <t>4 tons 1/2</t>
  </si>
  <si>
    <t>5 tons 1/2</t>
  </si>
  <si>
    <t>Accord majeur</t>
  </si>
  <si>
    <t>fondamentale+tierce majeure+quinte parfaite</t>
  </si>
  <si>
    <t>Accord mineure</t>
  </si>
  <si>
    <t>fondamentale+tierce mineure+quinte parfaite</t>
  </si>
  <si>
    <t>Accord de septième</t>
  </si>
  <si>
    <t>accord min ou maj + septième mineure</t>
  </si>
  <si>
    <t>Théorie simple des accords simples</t>
  </si>
  <si>
    <t>Ré</t>
  </si>
  <si>
    <t>Mi</t>
  </si>
  <si>
    <t>Fa</t>
  </si>
  <si>
    <t>Sol</t>
  </si>
  <si>
    <t>La</t>
  </si>
  <si>
    <t>Si</t>
  </si>
  <si>
    <t>Les 12 notes utilisées dans la musique occidentales sont : do do# ré ré# mi fa fa# sol sol# la la# si</t>
  </si>
  <si>
    <t>Le ton est l'unité de mesure de la hauteur des notes.</t>
  </si>
  <si>
    <t>La fondamentale est la note qui donne son nom à l'accord.</t>
  </si>
  <si>
    <t>La différence de hauteur entre chacune des notes est le demi ton.</t>
  </si>
  <si>
    <t>Un demi ton = Une touche de piano, 1 ton = 2 demi tons</t>
  </si>
  <si>
    <t>Entre le Do et le Sol il y a une différence de 7 demi tons</t>
  </si>
  <si>
    <t>donc la touche n°1 (Do) + 7 demi tons = la touche n°8 (Sol)   … 1+7=8 élémentaire…</t>
  </si>
  <si>
    <t>Les accords en théorié musicale</t>
  </si>
  <si>
    <t>Pour toutes les notes les intervalles sont identiques (il suffit donc de faire glisser)</t>
  </si>
  <si>
    <t>Intervalle</t>
  </si>
  <si>
    <t>Notation</t>
  </si>
  <si>
    <t>Majeur</t>
  </si>
  <si>
    <t>Mineur</t>
  </si>
  <si>
    <t>dim</t>
  </si>
  <si>
    <t>add</t>
  </si>
  <si>
    <t>septième</t>
  </si>
  <si>
    <t>Majeur septième</t>
  </si>
  <si>
    <t>Pour changer l'exemple ci-dessous changez la note ici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</si>
</sst>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sz val="36"/>
      <color indexed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49" fontId="9" fillId="0" borderId="3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40</xdr:row>
      <xdr:rowOff>114300</xdr:rowOff>
    </xdr:from>
    <xdr:to>
      <xdr:col>23</xdr:col>
      <xdr:colOff>0</xdr:colOff>
      <xdr:row>40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486275" y="10363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FF47"/>
  <sheetViews>
    <sheetView zoomScale="25" zoomScaleNormal="25" workbookViewId="0" topLeftCell="A24">
      <selection activeCell="W33" sqref="W33:X33"/>
    </sheetView>
  </sheetViews>
  <sheetFormatPr defaultColWidth="11.421875" defaultRowHeight="12.75"/>
  <cols>
    <col min="1" max="1" width="4.7109375" style="2" customWidth="1"/>
    <col min="2" max="4" width="2.7109375" style="2" customWidth="1"/>
    <col min="5" max="6" width="2.57421875" style="2" customWidth="1"/>
    <col min="7" max="8" width="4.7109375" style="2" customWidth="1"/>
    <col min="9" max="9" width="2.57421875" style="2" customWidth="1"/>
    <col min="10" max="16" width="2.7109375" style="2" customWidth="1"/>
    <col min="17" max="17" width="4.7109375" style="2" customWidth="1"/>
    <col min="18" max="18" width="6.7109375" style="2" customWidth="1"/>
    <col min="19" max="19" width="4.57421875" style="2" customWidth="1"/>
    <col min="20" max="20" width="2.57421875" style="2" customWidth="1"/>
    <col min="21" max="24" width="2.7109375" style="2" customWidth="1"/>
    <col min="25" max="26" width="4.7109375" style="2" customWidth="1"/>
    <col min="27" max="35" width="2.7109375" style="2" customWidth="1"/>
    <col min="36" max="36" width="6.7109375" style="2" customWidth="1"/>
    <col min="37" max="37" width="4.7109375" style="2" customWidth="1"/>
    <col min="38" max="42" width="2.7109375" style="2" customWidth="1"/>
    <col min="43" max="44" width="4.7109375" style="2" customWidth="1"/>
    <col min="45" max="52" width="2.7109375" style="2" customWidth="1"/>
    <col min="53" max="53" width="4.7109375" style="2" customWidth="1"/>
    <col min="54" max="54" width="6.7109375" style="2" customWidth="1"/>
    <col min="55" max="55" width="4.7109375" style="2" customWidth="1"/>
    <col min="56" max="60" width="2.7109375" style="2" customWidth="1"/>
    <col min="61" max="62" width="4.7109375" style="2" customWidth="1"/>
    <col min="63" max="70" width="2.7109375" style="2" customWidth="1"/>
    <col min="71" max="71" width="4.7109375" style="2" customWidth="1"/>
    <col min="72" max="72" width="6.7109375" style="2" customWidth="1"/>
    <col min="73" max="73" width="4.7109375" style="2" customWidth="1"/>
    <col min="74" max="78" width="2.7109375" style="2" customWidth="1"/>
    <col min="79" max="80" width="4.7109375" style="2" customWidth="1"/>
    <col min="81" max="88" width="2.7109375" style="2" customWidth="1"/>
    <col min="89" max="89" width="4.7109375" style="2" customWidth="1"/>
    <col min="90" max="90" width="6.7109375" style="2" customWidth="1"/>
    <col min="91" max="91" width="4.7109375" style="2" customWidth="1"/>
    <col min="92" max="96" width="2.7109375" style="2" customWidth="1"/>
    <col min="97" max="98" width="4.7109375" style="2" customWidth="1"/>
    <col min="99" max="106" width="2.7109375" style="2" customWidth="1"/>
    <col min="107" max="107" width="4.7109375" style="2" customWidth="1"/>
    <col min="108" max="108" width="6.7109375" style="2" customWidth="1"/>
    <col min="109" max="109" width="4.7109375" style="2" customWidth="1"/>
    <col min="110" max="114" width="2.7109375" style="2" customWidth="1"/>
    <col min="115" max="116" width="4.7109375" style="2" customWidth="1"/>
    <col min="117" max="124" width="2.7109375" style="2" customWidth="1"/>
    <col min="125" max="125" width="4.7109375" style="2" customWidth="1"/>
    <col min="126" max="126" width="6.7109375" style="2" customWidth="1"/>
    <col min="127" max="127" width="4.7109375" style="2" customWidth="1"/>
    <col min="128" max="132" width="2.7109375" style="2" customWidth="1"/>
    <col min="133" max="134" width="4.7109375" style="2" customWidth="1"/>
    <col min="135" max="142" width="2.7109375" style="2" customWidth="1"/>
    <col min="143" max="143" width="4.7109375" style="2" customWidth="1"/>
    <col min="144" max="144" width="6.7109375" style="2" customWidth="1"/>
    <col min="145" max="145" width="4.7109375" style="2" customWidth="1"/>
    <col min="146" max="150" width="2.7109375" style="2" customWidth="1"/>
    <col min="151" max="152" width="4.7109375" style="2" customWidth="1"/>
    <col min="153" max="160" width="2.7109375" style="2" customWidth="1"/>
    <col min="161" max="161" width="4.7109375" style="2" customWidth="1"/>
    <col min="162" max="162" width="9.7109375" style="2" hidden="1" customWidth="1"/>
    <col min="163" max="16384" width="6.7109375" style="2" customWidth="1"/>
  </cols>
  <sheetData>
    <row r="1" spans="1:161" ht="110.25" customHeight="1" thickBot="1">
      <c r="A1" s="1"/>
      <c r="B1" s="24">
        <f>IF(MID(LOOKUP(A3,Accord,Code),2,1)="0","","●")</f>
      </c>
      <c r="C1" s="25"/>
      <c r="D1" s="1"/>
      <c r="E1" s="24">
        <f>IF(MID(LOOKUP(A3,Accord,Code),4,1)="0","","●")</f>
      </c>
      <c r="F1" s="25"/>
      <c r="G1" s="1"/>
      <c r="H1" s="1"/>
      <c r="I1" s="24">
        <f>IF(MID(LOOKUP(A3,Accord,Code),7,1)="0","","●")</f>
      </c>
      <c r="J1" s="25"/>
      <c r="K1" s="1"/>
      <c r="L1" s="24">
        <f>IF(MID(LOOKUP(A3,Accord,Code),9,1)="0","","●")</f>
      </c>
      <c r="M1" s="25"/>
      <c r="N1" s="1"/>
      <c r="O1" s="24">
        <f>IF(MID(LOOKUP(A3,Accord,Code),11,1)="0","","●")</f>
      </c>
      <c r="P1" s="25"/>
      <c r="Q1" s="1"/>
      <c r="S1" s="1"/>
      <c r="T1" s="24">
        <f>IF(MID(LOOKUP(S3,Accord,Code),2,1)="0","","●")</f>
      </c>
      <c r="U1" s="25"/>
      <c r="V1" s="1"/>
      <c r="W1" s="24" t="str">
        <f>IF(MID(LOOKUP(S3,Accord,Code),4,1)="0","","●")</f>
        <v>●</v>
      </c>
      <c r="X1" s="25"/>
      <c r="Y1" s="1"/>
      <c r="Z1" s="1"/>
      <c r="AA1" s="24">
        <f>IF(MID(LOOKUP(S3,Accord,Code),7,1)="0","","●")</f>
      </c>
      <c r="AB1" s="25"/>
      <c r="AC1" s="1"/>
      <c r="AD1" s="24">
        <f>IF(MID(LOOKUP(S3,Accord,Code),9,1)="0","","●")</f>
      </c>
      <c r="AE1" s="25"/>
      <c r="AF1" s="1"/>
      <c r="AG1" s="24">
        <f>IF(MID(LOOKUP(S3,Accord,Code),11,1)="0","","●")</f>
      </c>
      <c r="AH1" s="25"/>
      <c r="AI1" s="1"/>
      <c r="AK1" s="1"/>
      <c r="AL1" s="24">
        <f>IF(MID(LOOKUP(AK3,Accord,Code),2,1)="0","","●")</f>
      </c>
      <c r="AM1" s="25"/>
      <c r="AN1" s="1"/>
      <c r="AO1" s="24">
        <f>IF(MID(LOOKUP(AK3,Accord,Code),4,1)="0","","●")</f>
      </c>
      <c r="AP1" s="25"/>
      <c r="AQ1" s="1"/>
      <c r="AR1" s="1"/>
      <c r="AS1" s="24">
        <f>IF(MID(LOOKUP(AK3,Accord,Code),7,1)="0","","●")</f>
      </c>
      <c r="AT1" s="25"/>
      <c r="AU1" s="1"/>
      <c r="AV1" s="24">
        <f>IF(MID(LOOKUP(AK3,Accord,Code),9,1)="0","","●")</f>
      </c>
      <c r="AW1" s="25"/>
      <c r="AX1" s="1"/>
      <c r="AY1" s="24" t="str">
        <f>IF(MID(LOOKUP(AK3,Accord,Code),11,1)="0","","●")</f>
        <v>●</v>
      </c>
      <c r="AZ1" s="25"/>
      <c r="BA1" s="1"/>
      <c r="BC1" s="1"/>
      <c r="BD1" s="24">
        <f>IF(MID(LOOKUP(BC3,Accord,Code),2,1)="0","","●")</f>
      </c>
      <c r="BE1" s="25"/>
      <c r="BF1" s="1"/>
      <c r="BG1" s="24">
        <f>IF(MID(LOOKUP(BC3,Accord,Code),4,1)="0","","●")</f>
      </c>
      <c r="BH1" s="25"/>
      <c r="BI1" s="1"/>
      <c r="BJ1" s="1"/>
      <c r="BK1" s="24">
        <f>IF(MID(LOOKUP(BC3,Accord,Code),7,1)="0","","●")</f>
      </c>
      <c r="BL1" s="25"/>
      <c r="BM1" s="1"/>
      <c r="BN1" s="24">
        <f>IF(MID(LOOKUP(BC3,Accord,Code),9,1)="0","","●")</f>
      </c>
      <c r="BO1" s="25"/>
      <c r="BP1" s="1"/>
      <c r="BQ1" s="24">
        <f>IF(MID(LOOKUP(BC3,Accord,Code),11,1)="0","","●")</f>
      </c>
      <c r="BR1" s="25"/>
      <c r="BS1" s="1"/>
      <c r="BU1" s="1"/>
      <c r="BV1" s="24">
        <f>IF(MID(LOOKUP(BU3,Accord,Code),2,1)="0","","●")</f>
      </c>
      <c r="BW1" s="25"/>
      <c r="BX1" s="1"/>
      <c r="BY1" s="24">
        <f>IF(MID(LOOKUP(BU3,Accord,Code),4,1)="0","","●")</f>
      </c>
      <c r="BZ1" s="25"/>
      <c r="CA1" s="1"/>
      <c r="CB1" s="1"/>
      <c r="CC1" s="24">
        <f>IF(MID(LOOKUP(BU3,Accord,Code),7,1)="0","","●")</f>
      </c>
      <c r="CD1" s="25"/>
      <c r="CE1" s="1"/>
      <c r="CF1" s="24">
        <f>IF(MID(LOOKUP(BU3,Accord,Code),9,1)="0","","●")</f>
      </c>
      <c r="CG1" s="25"/>
      <c r="CH1" s="1"/>
      <c r="CI1" s="24">
        <f>IF(MID(LOOKUP(BU3,Accord,Code),11,1)="0","","●")</f>
      </c>
      <c r="CJ1" s="25"/>
      <c r="CK1" s="1"/>
      <c r="CM1" s="1"/>
      <c r="CN1" s="24">
        <f>IF(MID(LOOKUP(CM3,Accord,Code),2,1)="0","","●")</f>
      </c>
      <c r="CO1" s="25"/>
      <c r="CP1" s="1"/>
      <c r="CQ1" s="24">
        <f>IF(MID(LOOKUP(CM3,Accord,Code),4,1)="0","","●")</f>
      </c>
      <c r="CR1" s="25"/>
      <c r="CS1" s="1"/>
      <c r="CT1" s="1"/>
      <c r="CU1" s="24">
        <f>IF(MID(LOOKUP(CM3,Accord,Code),7,1)="0","","●")</f>
      </c>
      <c r="CV1" s="25"/>
      <c r="CW1" s="1"/>
      <c r="CX1" s="24">
        <f>IF(MID(LOOKUP(CM3,Accord,Code),9,1)="0","","●")</f>
      </c>
      <c r="CY1" s="25"/>
      <c r="CZ1" s="1"/>
      <c r="DA1" s="24">
        <f>IF(MID(LOOKUP(CM3,Accord,Code),11,1)="0","","●")</f>
      </c>
      <c r="DB1" s="25"/>
      <c r="DC1" s="1"/>
      <c r="DE1" s="1"/>
      <c r="DF1" s="24">
        <f>IF(MID(LOOKUP(DE3,Accord,Code),2,1)="0","","●")</f>
      </c>
      <c r="DG1" s="25"/>
      <c r="DH1" s="1"/>
      <c r="DI1" s="24">
        <f>IF(MID(LOOKUP(DE3,Accord,Code),4,1)="0","","●")</f>
      </c>
      <c r="DJ1" s="25"/>
      <c r="DK1" s="1"/>
      <c r="DL1" s="1"/>
      <c r="DM1" s="24">
        <f>IF(MID(LOOKUP(DE3,Accord,Code),7,1)="0","","●")</f>
      </c>
      <c r="DN1" s="25"/>
      <c r="DO1" s="1"/>
      <c r="DP1" s="24">
        <f>IF(MID(LOOKUP(DE3,Accord,Code),9,1)="0","","●")</f>
      </c>
      <c r="DQ1" s="25"/>
      <c r="DR1" s="1"/>
      <c r="DS1" s="24">
        <f>IF(MID(LOOKUP(DE3,Accord,Code),11,1)="0","","●")</f>
      </c>
      <c r="DT1" s="25"/>
      <c r="DU1" s="1"/>
      <c r="DW1" s="1"/>
      <c r="DX1" s="24">
        <f>IF(MID(LOOKUP(DW3,Accord,Code),2,1)="0","","●")</f>
      </c>
      <c r="DY1" s="25"/>
      <c r="DZ1" s="1"/>
      <c r="EA1" s="24">
        <f>IF(MID(LOOKUP(DW3,Accord,Code),4,1)="0","","●")</f>
      </c>
      <c r="EB1" s="25"/>
      <c r="EC1" s="1"/>
      <c r="ED1" s="1"/>
      <c r="EE1" s="24">
        <f>IF(MID(LOOKUP(DW3,Accord,Code),7,1)="0","","●")</f>
      </c>
      <c r="EF1" s="25"/>
      <c r="EG1" s="1"/>
      <c r="EH1" s="24" t="str">
        <f>IF(MID(LOOKUP(DW3,Accord,Code),9,1)="0","","●")</f>
        <v>●</v>
      </c>
      <c r="EI1" s="25"/>
      <c r="EJ1" s="1"/>
      <c r="EK1" s="24">
        <f>IF(MID(LOOKUP(DW3,Accord,Code),11,1)="0","","●")</f>
      </c>
      <c r="EL1" s="25"/>
      <c r="EM1" s="1"/>
      <c r="EO1" s="1"/>
      <c r="EP1" s="24">
        <f>IF(MID(LOOKUP(EO3,Accord,Code),2,1)="0","","●")</f>
      </c>
      <c r="EQ1" s="25"/>
      <c r="ER1" s="1"/>
      <c r="ES1" s="24" t="str">
        <f>IF(MID(LOOKUP(EO3,Accord,Code),4,1)="0","","●")</f>
        <v>●</v>
      </c>
      <c r="ET1" s="25"/>
      <c r="EU1" s="1"/>
      <c r="EV1" s="1"/>
      <c r="EW1" s="24" t="str">
        <f>IF(MID(LOOKUP(EO3,Accord,Code),7,1)="0","","●")</f>
        <v>●</v>
      </c>
      <c r="EX1" s="25"/>
      <c r="EY1" s="1"/>
      <c r="EZ1" s="24">
        <f>IF(MID(LOOKUP(EO3,Accord,Code),9,1)="0","","●")</f>
      </c>
      <c r="FA1" s="25"/>
      <c r="FB1" s="1"/>
      <c r="FC1" s="24">
        <f>IF(MID(LOOKUP(EO3,Accord,Code),11,1)="0","","●")</f>
      </c>
      <c r="FD1" s="25"/>
      <c r="FE1" s="1"/>
    </row>
    <row r="2" spans="1:161" ht="58.5" customHeight="1" thickBot="1">
      <c r="A2" s="19" t="str">
        <f>IF(MID(LOOKUP(A3,Accord,Code),1,1)="0","","●")</f>
        <v>●</v>
      </c>
      <c r="B2" s="20"/>
      <c r="C2" s="19">
        <f>IF(MID(LOOKUP(A3,Accord,Code),3,1)="0","","●")</f>
      </c>
      <c r="D2" s="21"/>
      <c r="E2" s="22"/>
      <c r="F2" s="23" t="str">
        <f>IF(MID(LOOKUP(A3,Accord,Code),5,1)="0","","●")</f>
        <v>●</v>
      </c>
      <c r="G2" s="22"/>
      <c r="H2" s="19">
        <f>IF(MID(LOOKUP(A3,Accord,Code),6,1)="0","","●")</f>
      </c>
      <c r="I2" s="20"/>
      <c r="J2" s="19" t="str">
        <f>IF(MID(LOOKUP(A3,Accord,Code),8,1)="0","","●")</f>
        <v>●</v>
      </c>
      <c r="K2" s="21"/>
      <c r="L2" s="22"/>
      <c r="M2" s="19">
        <f>IF(MID(LOOKUP(A3,Accord,Code),10,1)="0","","●")</f>
      </c>
      <c r="N2" s="21"/>
      <c r="O2" s="22"/>
      <c r="P2" s="23">
        <f>IF(MID(LOOKUP(A3,Accord,Code),12,1)="0","","●")</f>
      </c>
      <c r="Q2" s="22"/>
      <c r="S2" s="19" t="str">
        <f>IF(MID(LOOKUP(S3,Accord,Code),1,1)="0","","●")</f>
        <v>●</v>
      </c>
      <c r="T2" s="20"/>
      <c r="U2" s="19">
        <f>IF(MID(LOOKUP(S3,Accord,Code),3,1)="0","","●")</f>
      </c>
      <c r="V2" s="21"/>
      <c r="W2" s="22"/>
      <c r="X2" s="23">
        <f>IF(MID(LOOKUP(S3,Accord,Code),5,1)="0","","●")</f>
      </c>
      <c r="Y2" s="22"/>
      <c r="Z2" s="19">
        <f>IF(MID(LOOKUP(S3,Accord,Code),6,1)="0","","●")</f>
      </c>
      <c r="AA2" s="20"/>
      <c r="AB2" s="19" t="str">
        <f>IF(MID(LOOKUP(S3,Accord,Code),8,1)="0","","●")</f>
        <v>●</v>
      </c>
      <c r="AC2" s="21"/>
      <c r="AD2" s="22"/>
      <c r="AE2" s="19">
        <f>IF(MID(LOOKUP(S3,Accord,Code),10,1)="0","","●")</f>
      </c>
      <c r="AF2" s="21"/>
      <c r="AG2" s="22"/>
      <c r="AH2" s="23">
        <f>IF(MID(LOOKUP(S3,Accord,Code),12,1)="0","","●")</f>
      </c>
      <c r="AI2" s="22"/>
      <c r="AK2" s="19" t="str">
        <f>IF(MID(LOOKUP(AK3,Accord,Code),1,1)="0","","●")</f>
        <v>●</v>
      </c>
      <c r="AL2" s="20"/>
      <c r="AM2" s="19">
        <f>IF(MID(LOOKUP(AK3,Accord,Code),3,1)="0","","●")</f>
      </c>
      <c r="AN2" s="21"/>
      <c r="AO2" s="22"/>
      <c r="AP2" s="23" t="str">
        <f>IF(MID(LOOKUP(AK3,Accord,Code),5,1)="0","","●")</f>
        <v>●</v>
      </c>
      <c r="AQ2" s="22"/>
      <c r="AR2" s="19">
        <f>IF(MID(LOOKUP(AK3,Accord,Code),6,1)="0","","●")</f>
      </c>
      <c r="AS2" s="20"/>
      <c r="AT2" s="19" t="str">
        <f>IF(MID(LOOKUP(AK3,Accord,Code),8,1)="0","","●")</f>
        <v>●</v>
      </c>
      <c r="AU2" s="21"/>
      <c r="AV2" s="22"/>
      <c r="AW2" s="19">
        <f>IF(MID(LOOKUP(AK3,Accord,Code),10,1)="0","","●")</f>
      </c>
      <c r="AX2" s="21"/>
      <c r="AY2" s="22"/>
      <c r="AZ2" s="23">
        <f>IF(MID(LOOKUP(AK3,Accord,Code),12,1)="0","","●")</f>
      </c>
      <c r="BA2" s="22"/>
      <c r="BC2" s="19" t="str">
        <f>IF(MID(LOOKUP(BC3,Accord,Code),1,1)="0","","●")</f>
        <v>●</v>
      </c>
      <c r="BD2" s="20"/>
      <c r="BE2" s="19">
        <f>IF(MID(LOOKUP(BC3,Accord,Code),3,1)="0","","●")</f>
      </c>
      <c r="BF2" s="21"/>
      <c r="BG2" s="22"/>
      <c r="BH2" s="23" t="str">
        <f>IF(MID(LOOKUP(BC3,Accord,Code),5,1)="0","","●")</f>
        <v>●</v>
      </c>
      <c r="BI2" s="22"/>
      <c r="BJ2" s="19">
        <f>IF(MID(LOOKUP(BC3,Accord,Code),6,1)="0","","●")</f>
      </c>
      <c r="BK2" s="20"/>
      <c r="BL2" s="19" t="str">
        <f>IF(MID(LOOKUP(BC3,Accord,Code),8,1)="0","","●")</f>
        <v>●</v>
      </c>
      <c r="BM2" s="21"/>
      <c r="BN2" s="22"/>
      <c r="BO2" s="19">
        <f>IF(MID(LOOKUP(BC3,Accord,Code),10,1)="0","","●")</f>
      </c>
      <c r="BP2" s="21"/>
      <c r="BQ2" s="22"/>
      <c r="BR2" s="23" t="str">
        <f>IF(MID(LOOKUP(BC3,Accord,Code),12,1)="0","","●")</f>
        <v>●</v>
      </c>
      <c r="BS2" s="22"/>
      <c r="BU2" s="19" t="str">
        <f>IF(MID(LOOKUP(BU3,Accord,Code),1,1)="0","","●")</f>
        <v>●</v>
      </c>
      <c r="BV2" s="20"/>
      <c r="BW2" s="19" t="str">
        <f>IF(MID(LOOKUP(BU3,Accord,Code),3,1)="0","","●")</f>
        <v>●</v>
      </c>
      <c r="BX2" s="21"/>
      <c r="BY2" s="22"/>
      <c r="BZ2" s="23">
        <f>IF(MID(LOOKUP(BU3,Accord,Code),5,1)="0","","●")</f>
      </c>
      <c r="CA2" s="22"/>
      <c r="CB2" s="19">
        <f>IF(MID(LOOKUP(BU3,Accord,Code),6,1)="0","","●")</f>
      </c>
      <c r="CC2" s="20"/>
      <c r="CD2" s="19" t="str">
        <f>IF(MID(LOOKUP(BU3,Accord,Code),8,1)="0","","●")</f>
        <v>●</v>
      </c>
      <c r="CE2" s="21"/>
      <c r="CF2" s="22"/>
      <c r="CG2" s="19">
        <f>IF(MID(LOOKUP(BU3,Accord,Code),10,1)="0","","●")</f>
      </c>
      <c r="CH2" s="21"/>
      <c r="CI2" s="22"/>
      <c r="CJ2" s="23">
        <f>IF(MID(LOOKUP(BU3,Accord,Code),12,1)="0","","●")</f>
      </c>
      <c r="CK2" s="22"/>
      <c r="CM2" s="19" t="str">
        <f>IF(MID(LOOKUP(CM3,Accord,Code),1,1)="0","","●")</f>
        <v>●</v>
      </c>
      <c r="CN2" s="20"/>
      <c r="CO2" s="19">
        <f>IF(MID(LOOKUP(CM3,Accord,Code),3,1)="0","","●")</f>
      </c>
      <c r="CP2" s="21"/>
      <c r="CQ2" s="22"/>
      <c r="CR2" s="23">
        <f>IF(MID(LOOKUP(CM3,Accord,Code),5,1)="0","","●")</f>
      </c>
      <c r="CS2" s="22"/>
      <c r="CT2" s="19" t="str">
        <f>IF(MID(LOOKUP(CM3,Accord,Code),6,1)="0","","●")</f>
        <v>●</v>
      </c>
      <c r="CU2" s="20"/>
      <c r="CV2" s="19" t="str">
        <f>IF(MID(LOOKUP(CM3,Accord,Code),8,1)="0","","●")</f>
        <v>●</v>
      </c>
      <c r="CW2" s="21"/>
      <c r="CX2" s="22"/>
      <c r="CY2" s="19">
        <f>IF(MID(LOOKUP(CM3,Accord,Code),10,1)="0","","●")</f>
      </c>
      <c r="CZ2" s="21"/>
      <c r="DA2" s="22"/>
      <c r="DB2" s="23">
        <f>IF(MID(LOOKUP(CM3,Accord,Code),12,1)="0","","●")</f>
      </c>
      <c r="DC2" s="22"/>
      <c r="DE2" s="19" t="str">
        <f>IF(MID(LOOKUP(DE3,Accord,Code),1,1)="0","","●")</f>
        <v>●</v>
      </c>
      <c r="DF2" s="20"/>
      <c r="DG2" s="19">
        <f>IF(MID(LOOKUP(DE3,Accord,Code),3,1)="0","","●")</f>
      </c>
      <c r="DH2" s="21"/>
      <c r="DI2" s="22"/>
      <c r="DJ2" s="23" t="str">
        <f>IF(MID(LOOKUP(DE3,Accord,Code),5,1)="0","","●")</f>
        <v>●</v>
      </c>
      <c r="DK2" s="22"/>
      <c r="DL2" s="19">
        <f>IF(MID(LOOKUP(DE3,Accord,Code),6,1)="0","","●")</f>
      </c>
      <c r="DM2" s="20"/>
      <c r="DN2" s="19" t="str">
        <f>IF(MID(LOOKUP(DE3,Accord,Code),8,1)="0","","●")</f>
        <v>●</v>
      </c>
      <c r="DO2" s="21"/>
      <c r="DP2" s="22"/>
      <c r="DQ2" s="19" t="str">
        <f>IF(MID(LOOKUP(DE3,Accord,Code),10,1)="0","","●")</f>
        <v>●</v>
      </c>
      <c r="DR2" s="21"/>
      <c r="DS2" s="22"/>
      <c r="DT2" s="23">
        <f>IF(MID(LOOKUP(DE3,Accord,Code),12,1)="0","","●")</f>
      </c>
      <c r="DU2" s="22"/>
      <c r="DW2" s="19" t="str">
        <f>IF(MID(LOOKUP(DW3,Accord,Code),1,1)="0","","●")</f>
        <v>●</v>
      </c>
      <c r="DX2" s="20"/>
      <c r="DY2" s="19">
        <f>IF(MID(LOOKUP(DW3,Accord,Code),3,1)="0","","●")</f>
      </c>
      <c r="DZ2" s="21"/>
      <c r="EA2" s="22"/>
      <c r="EB2" s="23" t="str">
        <f>IF(MID(LOOKUP(DW3,Accord,Code),5,1)="0","","●")</f>
        <v>●</v>
      </c>
      <c r="EC2" s="22"/>
      <c r="ED2" s="19">
        <f>IF(MID(LOOKUP(DW3,Accord,Code),6,1)="0","","●")</f>
      </c>
      <c r="EE2" s="20"/>
      <c r="EF2" s="19">
        <f>IF(MID(LOOKUP(DW3,Accord,Code),8,1)="0","","●")</f>
      </c>
      <c r="EG2" s="21"/>
      <c r="EH2" s="22"/>
      <c r="EI2" s="19">
        <f>IF(MID(LOOKUP(DW3,Accord,Code),10,1)="0","","●")</f>
      </c>
      <c r="EJ2" s="21"/>
      <c r="EK2" s="22"/>
      <c r="EL2" s="23">
        <f>IF(MID(LOOKUP(DW3,Accord,Code),12,1)="0","","●")</f>
      </c>
      <c r="EM2" s="22"/>
      <c r="EO2" s="19" t="str">
        <f>IF(MID(LOOKUP(EO3,Accord,Code),1,1)="0","","●")</f>
        <v>●</v>
      </c>
      <c r="EP2" s="20"/>
      <c r="EQ2" s="19">
        <f>IF(MID(LOOKUP(EO3,Accord,Code),3,1)="0","","●")</f>
      </c>
      <c r="ER2" s="21"/>
      <c r="ES2" s="22"/>
      <c r="ET2" s="23">
        <f>IF(MID(LOOKUP(EO3,Accord,Code),5,1)="0","","●")</f>
      </c>
      <c r="EU2" s="22"/>
      <c r="EV2" s="19">
        <f>IF(MID(LOOKUP(EO3,Accord,Code),6,1)="0","","●")</f>
      </c>
      <c r="EW2" s="20"/>
      <c r="EX2" s="19">
        <f>IF(MID(LOOKUP(EO3,Accord,Code),8,1)="0","","●")</f>
      </c>
      <c r="EY2" s="21"/>
      <c r="EZ2" s="22"/>
      <c r="FA2" s="19">
        <f>IF(MID(LOOKUP(EO3,Accord,Code),10,1)="0","","●")</f>
      </c>
      <c r="FB2" s="21"/>
      <c r="FC2" s="22"/>
      <c r="FD2" s="23">
        <f>IF(MID(LOOKUP(EO3,Accord,Code),12,1)="0","","●")</f>
      </c>
      <c r="FE2" s="22"/>
    </row>
    <row r="3" spans="1:161" ht="44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S3" s="18" t="s">
        <v>1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K3" s="18" t="s">
        <v>2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C3" s="18" t="s">
        <v>3</v>
      </c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U3" s="18" t="s">
        <v>168</v>
      </c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M3" s="18" t="s">
        <v>4</v>
      </c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E3" s="18" t="s">
        <v>170</v>
      </c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W3" s="18" t="s">
        <v>5</v>
      </c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O3" s="18" t="s">
        <v>6</v>
      </c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</row>
    <row r="4" ht="45" thickBot="1"/>
    <row r="5" spans="1:161" ht="111" customHeight="1" thickBot="1">
      <c r="A5" s="1"/>
      <c r="B5" s="24" t="str">
        <f>IF(MID(LOOKUP(A7,Accord,Code),2,1)="0","","●")</f>
        <v>●</v>
      </c>
      <c r="C5" s="25"/>
      <c r="D5" s="1"/>
      <c r="E5" s="24">
        <f>IF(MID(LOOKUP(A7,Accord,Code),4,1)="0","","●")</f>
      </c>
      <c r="F5" s="25"/>
      <c r="G5" s="1"/>
      <c r="H5" s="1"/>
      <c r="I5" s="24">
        <f>IF(MID(LOOKUP(A7,Accord,Code),7,1)="0","","●")</f>
      </c>
      <c r="J5" s="25"/>
      <c r="K5" s="1"/>
      <c r="L5" s="24" t="str">
        <f>IF(MID(LOOKUP(A7,Accord,Code),9,1)="0","","●")</f>
        <v>●</v>
      </c>
      <c r="M5" s="25"/>
      <c r="N5" s="1"/>
      <c r="O5" s="24">
        <f>IF(MID(LOOKUP(A7,Accord,Code),11,1)="0","","●")</f>
      </c>
      <c r="P5" s="25"/>
      <c r="Q5" s="1"/>
      <c r="S5" s="1"/>
      <c r="T5" s="24" t="str">
        <f>IF(MID(LOOKUP(S7,Accord,Code),2,1)="0","","●")</f>
        <v>●</v>
      </c>
      <c r="U5" s="25"/>
      <c r="V5" s="1"/>
      <c r="W5" s="24">
        <f>IF(MID(LOOKUP(S7,Accord,Code),4,1)="0","","●")</f>
      </c>
      <c r="X5" s="25"/>
      <c r="Y5" s="1"/>
      <c r="Z5" s="1"/>
      <c r="AA5" s="24">
        <f>IF(MID(LOOKUP(S7,Accord,Code),7,1)="0","","●")</f>
      </c>
      <c r="AB5" s="25"/>
      <c r="AC5" s="1"/>
      <c r="AD5" s="24" t="str">
        <f>IF(MID(LOOKUP(S7,Accord,Code),9,1)="0","","●")</f>
        <v>●</v>
      </c>
      <c r="AE5" s="25"/>
      <c r="AF5" s="1"/>
      <c r="AG5" s="24">
        <f>IF(MID(LOOKUP(S7,Accord,Code),11,1)="0","","●")</f>
      </c>
      <c r="AH5" s="25"/>
      <c r="AI5" s="1"/>
      <c r="AK5" s="1"/>
      <c r="AL5" s="24" t="str">
        <f>IF(MID(LOOKUP(AK7,Accord,Code),2,1)="0","","●")</f>
        <v>●</v>
      </c>
      <c r="AM5" s="25"/>
      <c r="AN5" s="1"/>
      <c r="AO5" s="24">
        <f>IF(MID(LOOKUP(AK7,Accord,Code),4,1)="0","","●")</f>
      </c>
      <c r="AP5" s="25"/>
      <c r="AQ5" s="1"/>
      <c r="AR5" s="1"/>
      <c r="AS5" s="24">
        <f>IF(MID(LOOKUP(AK7,Accord,Code),7,1)="0","","●")</f>
      </c>
      <c r="AT5" s="25"/>
      <c r="AU5" s="1"/>
      <c r="AV5" s="24" t="str">
        <f>IF(MID(LOOKUP(AK7,Accord,Code),9,1)="0","","●")</f>
        <v>●</v>
      </c>
      <c r="AW5" s="25"/>
      <c r="AX5" s="1"/>
      <c r="AY5" s="24">
        <f>IF(MID(LOOKUP(AK7,Accord,Code),11,1)="0","","●")</f>
      </c>
      <c r="AZ5" s="25"/>
      <c r="BA5" s="1"/>
      <c r="BC5" s="1"/>
      <c r="BD5" s="24" t="str">
        <f>IF(MID(LOOKUP(BC7,Accord,Code),2,1)="0","","●")</f>
        <v>●</v>
      </c>
      <c r="BE5" s="25"/>
      <c r="BF5" s="1"/>
      <c r="BG5" s="24">
        <f>IF(MID(LOOKUP(BC7,Accord,Code),4,1)="0","","●")</f>
      </c>
      <c r="BH5" s="25"/>
      <c r="BI5" s="1"/>
      <c r="BJ5" s="1"/>
      <c r="BK5" s="24">
        <f>IF(MID(LOOKUP(BC7,Accord,Code),7,1)="0","","●")</f>
      </c>
      <c r="BL5" s="25"/>
      <c r="BM5" s="1"/>
      <c r="BN5" s="24" t="str">
        <f>IF(MID(LOOKUP(BC7,Accord,Code),9,1)="0","","●")</f>
        <v>●</v>
      </c>
      <c r="BO5" s="25"/>
      <c r="BP5" s="1"/>
      <c r="BQ5" s="24">
        <f>IF(MID(LOOKUP(BC7,Accord,Code),11,1)="0","","●")</f>
      </c>
      <c r="BR5" s="25"/>
      <c r="BS5" s="1"/>
      <c r="BU5" s="1"/>
      <c r="BV5" s="24" t="str">
        <f>IF(MID(LOOKUP(BU7,Accord,Code),2,1)="0","","●")</f>
        <v>●</v>
      </c>
      <c r="BW5" s="25"/>
      <c r="BX5" s="1"/>
      <c r="BY5" s="24" t="str">
        <f>IF(MID(LOOKUP(BU7,Accord,Code),4,1)="0","","●")</f>
        <v>●</v>
      </c>
      <c r="BZ5" s="25"/>
      <c r="CA5" s="1"/>
      <c r="CB5" s="1"/>
      <c r="CC5" s="24">
        <f>IF(MID(LOOKUP(BU7,Accord,Code),7,1)="0","","●")</f>
      </c>
      <c r="CD5" s="25"/>
      <c r="CE5" s="1"/>
      <c r="CF5" s="24" t="str">
        <f>IF(MID(LOOKUP(BU7,Accord,Code),9,1)="0","","●")</f>
        <v>●</v>
      </c>
      <c r="CG5" s="25"/>
      <c r="CH5" s="1"/>
      <c r="CI5" s="24">
        <f>IF(MID(LOOKUP(BU7,Accord,Code),11,1)="0","","●")</f>
      </c>
      <c r="CJ5" s="25"/>
      <c r="CK5" s="1"/>
      <c r="CM5" s="1"/>
      <c r="CN5" s="24" t="str">
        <f>IF(MID(LOOKUP(CM7,Accord,Code),2,1)="0","","●")</f>
        <v>●</v>
      </c>
      <c r="CO5" s="25"/>
      <c r="CP5" s="1"/>
      <c r="CQ5" s="24">
        <f>IF(MID(LOOKUP(CM7,Accord,Code),4,1)="0","","●")</f>
      </c>
      <c r="CR5" s="25"/>
      <c r="CS5" s="1"/>
      <c r="CT5" s="1"/>
      <c r="CU5" s="24" t="str">
        <f>IF(MID(LOOKUP(CM7,Accord,Code),7,1)="0","","●")</f>
        <v>●</v>
      </c>
      <c r="CV5" s="25"/>
      <c r="CW5" s="1"/>
      <c r="CX5" s="24" t="str">
        <f>IF(MID(LOOKUP(CM7,Accord,Code),9,1)="0","","●")</f>
        <v>●</v>
      </c>
      <c r="CY5" s="25"/>
      <c r="CZ5" s="1"/>
      <c r="DA5" s="24">
        <f>IF(MID(LOOKUP(CM7,Accord,Code),11,1)="0","","●")</f>
      </c>
      <c r="DB5" s="25"/>
      <c r="DC5" s="1"/>
      <c r="DE5" s="1"/>
      <c r="DF5" s="24" t="str">
        <f>IF(MID(LOOKUP(DE7,Accord,Code),2,1)="0","","●")</f>
        <v>●</v>
      </c>
      <c r="DG5" s="25"/>
      <c r="DH5" s="1"/>
      <c r="DI5" s="24">
        <f>IF(MID(LOOKUP(DE7,Accord,Code),4,1)="0","","●")</f>
      </c>
      <c r="DJ5" s="25"/>
      <c r="DK5" s="1"/>
      <c r="DL5" s="1"/>
      <c r="DM5" s="24">
        <f>IF(MID(LOOKUP(DE7,Accord,Code),7,1)="0","","●")</f>
      </c>
      <c r="DN5" s="25"/>
      <c r="DO5" s="1"/>
      <c r="DP5" s="24" t="str">
        <f>IF(MID(LOOKUP(DE7,Accord,Code),9,1)="0","","●")</f>
        <v>●</v>
      </c>
      <c r="DQ5" s="25"/>
      <c r="DR5" s="1"/>
      <c r="DS5" s="24" t="str">
        <f>IF(MID(LOOKUP(DE7,Accord,Code),11,1)="0","","●")</f>
        <v>●</v>
      </c>
      <c r="DT5" s="25"/>
      <c r="DU5" s="1"/>
      <c r="DW5" s="1"/>
      <c r="DX5" s="24" t="str">
        <f>IF(MID(LOOKUP(DW7,Accord,Code),2,1)="0","","●")</f>
        <v>●</v>
      </c>
      <c r="DY5" s="25"/>
      <c r="DZ5" s="1"/>
      <c r="EA5" s="24">
        <f>IF(MID(LOOKUP(DW7,Accord,Code),4,1)="0","","●")</f>
      </c>
      <c r="EB5" s="25"/>
      <c r="EC5" s="1"/>
      <c r="ED5" s="1"/>
      <c r="EE5" s="24">
        <f>IF(MID(LOOKUP(DW7,Accord,Code),7,1)="0","","●")</f>
      </c>
      <c r="EF5" s="25"/>
      <c r="EG5" s="1"/>
      <c r="EH5" s="24">
        <f>IF(MID(LOOKUP(DW7,Accord,Code),9,1)="0","","●")</f>
      </c>
      <c r="EI5" s="25"/>
      <c r="EJ5" s="1"/>
      <c r="EK5" s="24">
        <f>IF(MID(LOOKUP(DW7,Accord,Code),11,1)="0","","●")</f>
      </c>
      <c r="EL5" s="25"/>
      <c r="EM5" s="1"/>
      <c r="EO5" s="1"/>
      <c r="EP5" s="24" t="str">
        <f>IF(MID(LOOKUP(EO7,Accord,Code),2,1)="0","","●")</f>
        <v>●</v>
      </c>
      <c r="EQ5" s="25"/>
      <c r="ER5" s="1"/>
      <c r="ES5" s="24">
        <f>IF(MID(LOOKUP(EO7,Accord,Code),4,1)="0","","●")</f>
      </c>
      <c r="ET5" s="25"/>
      <c r="EU5" s="1"/>
      <c r="EV5" s="1"/>
      <c r="EW5" s="24">
        <f>IF(MID(LOOKUP(EO7,Accord,Code),7,1)="0","","●")</f>
      </c>
      <c r="EX5" s="25"/>
      <c r="EY5" s="1"/>
      <c r="EZ5" s="24">
        <f>IF(MID(LOOKUP(EO7,Accord,Code),9,1)="0","","●")</f>
      </c>
      <c r="FA5" s="25"/>
      <c r="FB5" s="1"/>
      <c r="FC5" s="24">
        <f>IF(MID(LOOKUP(EO7,Accord,Code),11,1)="0","","●")</f>
      </c>
      <c r="FD5" s="25"/>
      <c r="FE5" s="1"/>
    </row>
    <row r="6" spans="1:161" ht="58.5" customHeight="1" thickBot="1">
      <c r="A6" s="19">
        <f>IF(MID(LOOKUP(A7,Accord,Code),1,1)="0","","●")</f>
      </c>
      <c r="B6" s="20"/>
      <c r="C6" s="19">
        <f>IF(MID(LOOKUP(A7,Accord,Code),3,1)="0","","●")</f>
      </c>
      <c r="D6" s="21"/>
      <c r="E6" s="22"/>
      <c r="F6" s="23">
        <f>IF(MID(LOOKUP(A7,Accord,Code),5,1)="0","","●")</f>
      </c>
      <c r="G6" s="22"/>
      <c r="H6" s="19" t="str">
        <f>IF(MID(LOOKUP(A7,Accord,Code),6,1)="0","","●")</f>
        <v>●</v>
      </c>
      <c r="I6" s="20"/>
      <c r="J6" s="19">
        <f>IF(MID(LOOKUP(A7,Accord,Code),8,1)="0","","●")</f>
      </c>
      <c r="K6" s="21"/>
      <c r="L6" s="22"/>
      <c r="M6" s="19">
        <f>IF(MID(LOOKUP(A7,Accord,Code),10,1)="0","","●")</f>
      </c>
      <c r="N6" s="21"/>
      <c r="O6" s="22"/>
      <c r="P6" s="23">
        <f>IF(MID(LOOKUP(A7,Accord,Code),12,1)="0","","●")</f>
      </c>
      <c r="Q6" s="22"/>
      <c r="S6" s="19">
        <f>IF(MID(LOOKUP(S7,Accord,Code),1,1)="0","","●")</f>
      </c>
      <c r="T6" s="20"/>
      <c r="U6" s="19">
        <f>IF(MID(LOOKUP(S7,Accord,Code),3,1)="0","","●")</f>
      </c>
      <c r="V6" s="21"/>
      <c r="W6" s="22"/>
      <c r="X6" s="23" t="str">
        <f>IF(MID(LOOKUP(S7,Accord,Code),5,1)="0","","●")</f>
        <v>●</v>
      </c>
      <c r="Y6" s="22"/>
      <c r="Z6" s="19">
        <f>IF(MID(LOOKUP(S7,Accord,Code),6,1)="0","","●")</f>
      </c>
      <c r="AA6" s="20"/>
      <c r="AB6" s="19">
        <f>IF(MID(LOOKUP(S7,Accord,Code),8,1)="0","","●")</f>
      </c>
      <c r="AC6" s="21"/>
      <c r="AD6" s="22"/>
      <c r="AE6" s="19">
        <f>IF(MID(LOOKUP(S7,Accord,Code),10,1)="0","","●")</f>
      </c>
      <c r="AF6" s="21"/>
      <c r="AG6" s="22"/>
      <c r="AH6" s="23">
        <f>IF(MID(LOOKUP(S7,Accord,Code),12,1)="0","","●")</f>
      </c>
      <c r="AI6" s="22"/>
      <c r="AK6" s="19">
        <f>IF(MID(LOOKUP(AK7,Accord,Code),1,1)="0","","●")</f>
      </c>
      <c r="AL6" s="20"/>
      <c r="AM6" s="19">
        <f>IF(MID(LOOKUP(AK7,Accord,Code),3,1)="0","","●")</f>
      </c>
      <c r="AN6" s="21"/>
      <c r="AO6" s="22"/>
      <c r="AP6" s="23">
        <f>IF(MID(LOOKUP(AK7,Accord,Code),5,1)="0","","●")</f>
      </c>
      <c r="AQ6" s="22"/>
      <c r="AR6" s="19" t="str">
        <f>IF(MID(LOOKUP(AK7,Accord,Code),6,1)="0","","●")</f>
        <v>●</v>
      </c>
      <c r="AS6" s="20"/>
      <c r="AT6" s="19">
        <f>IF(MID(LOOKUP(AK7,Accord,Code),8,1)="0","","●")</f>
      </c>
      <c r="AU6" s="21"/>
      <c r="AV6" s="22"/>
      <c r="AW6" s="19">
        <f>IF(MID(LOOKUP(AK7,Accord,Code),10,1)="0","","●")</f>
      </c>
      <c r="AX6" s="21"/>
      <c r="AY6" s="22"/>
      <c r="AZ6" s="23" t="str">
        <f>IF(MID(LOOKUP(AK7,Accord,Code),12,1)="0","","●")</f>
        <v>●</v>
      </c>
      <c r="BA6" s="22"/>
      <c r="BC6" s="19" t="str">
        <f>IF(MID(LOOKUP(BC7,Accord,Code),1,1)="0","","●")</f>
        <v>●</v>
      </c>
      <c r="BD6" s="20"/>
      <c r="BE6" s="19">
        <f>IF(MID(LOOKUP(BC7,Accord,Code),3,1)="0","","●")</f>
      </c>
      <c r="BF6" s="21"/>
      <c r="BG6" s="22"/>
      <c r="BH6" s="23">
        <f>IF(MID(LOOKUP(BC7,Accord,Code),5,1)="0","","●")</f>
      </c>
      <c r="BI6" s="22"/>
      <c r="BJ6" s="19" t="str">
        <f>IF(MID(LOOKUP(BC7,Accord,Code),6,1)="0","","●")</f>
        <v>●</v>
      </c>
      <c r="BK6" s="20"/>
      <c r="BL6" s="19">
        <f>IF(MID(LOOKUP(BC7,Accord,Code),8,1)="0","","●")</f>
      </c>
      <c r="BM6" s="21"/>
      <c r="BN6" s="22"/>
      <c r="BO6" s="19">
        <f>IF(MID(LOOKUP(BC7,Accord,Code),10,1)="0","","●")</f>
      </c>
      <c r="BP6" s="21"/>
      <c r="BQ6" s="22"/>
      <c r="BR6" s="23">
        <f>IF(MID(LOOKUP(BC7,Accord,Code),12,1)="0","","●")</f>
      </c>
      <c r="BS6" s="22"/>
      <c r="BU6" s="19">
        <f>IF(MID(LOOKUP(BU7,Accord,Code),1,1)="0","","●")</f>
      </c>
      <c r="BV6" s="20"/>
      <c r="BW6" s="19">
        <f>IF(MID(LOOKUP(BU7,Accord,Code),3,1)="0","","●")</f>
      </c>
      <c r="BX6" s="21"/>
      <c r="BY6" s="22"/>
      <c r="BZ6" s="23">
        <f>IF(MID(LOOKUP(BU7,Accord,Code),5,1)="0","","●")</f>
      </c>
      <c r="CA6" s="22"/>
      <c r="CB6" s="19">
        <f>IF(MID(LOOKUP(BU7,Accord,Code),6,1)="0","","●")</f>
      </c>
      <c r="CC6" s="20"/>
      <c r="CD6" s="19">
        <f>IF(MID(LOOKUP(BU7,Accord,Code),8,1)="0","","●")</f>
      </c>
      <c r="CE6" s="21"/>
      <c r="CF6" s="22"/>
      <c r="CG6" s="19">
        <f>IF(MID(LOOKUP(BU7,Accord,Code),10,1)="0","","●")</f>
      </c>
      <c r="CH6" s="21"/>
      <c r="CI6" s="22"/>
      <c r="CJ6" s="23">
        <f>IF(MID(LOOKUP(BU7,Accord,Code),12,1)="0","","●")</f>
      </c>
      <c r="CK6" s="22"/>
      <c r="CM6" s="19">
        <f>IF(MID(LOOKUP(CM7,Accord,Code),1,1)="0","","●")</f>
      </c>
      <c r="CN6" s="20"/>
      <c r="CO6" s="19">
        <f>IF(MID(LOOKUP(CM7,Accord,Code),3,1)="0","","●")</f>
      </c>
      <c r="CP6" s="21"/>
      <c r="CQ6" s="22"/>
      <c r="CR6" s="23">
        <f>IF(MID(LOOKUP(CM7,Accord,Code),5,1)="0","","●")</f>
      </c>
      <c r="CS6" s="22"/>
      <c r="CT6" s="19">
        <f>IF(MID(LOOKUP(CM7,Accord,Code),6,1)="0","","●")</f>
      </c>
      <c r="CU6" s="20"/>
      <c r="CV6" s="19">
        <f>IF(MID(LOOKUP(CM7,Accord,Code),8,1)="0","","●")</f>
      </c>
      <c r="CW6" s="21"/>
      <c r="CX6" s="22"/>
      <c r="CY6" s="19">
        <f>IF(MID(LOOKUP(CM7,Accord,Code),10,1)="0","","●")</f>
      </c>
      <c r="CZ6" s="21"/>
      <c r="DA6" s="22"/>
      <c r="DB6" s="23">
        <f>IF(MID(LOOKUP(CM7,Accord,Code),12,1)="0","","●")</f>
      </c>
      <c r="DC6" s="22"/>
      <c r="DE6" s="19">
        <f>IF(MID(LOOKUP(DE7,Accord,Code),1,1)="0","","●")</f>
      </c>
      <c r="DF6" s="20"/>
      <c r="DG6" s="19">
        <f>IF(MID(LOOKUP(DE7,Accord,Code),3,1)="0","","●")</f>
      </c>
      <c r="DH6" s="21"/>
      <c r="DI6" s="22"/>
      <c r="DJ6" s="23">
        <f>IF(MID(LOOKUP(DE7,Accord,Code),5,1)="0","","●")</f>
      </c>
      <c r="DK6" s="22"/>
      <c r="DL6" s="19" t="str">
        <f>IF(MID(LOOKUP(DE7,Accord,Code),6,1)="0","","●")</f>
        <v>●</v>
      </c>
      <c r="DM6" s="20"/>
      <c r="DN6" s="19">
        <f>IF(MID(LOOKUP(DE7,Accord,Code),8,1)="0","","●")</f>
      </c>
      <c r="DO6" s="21"/>
      <c r="DP6" s="22"/>
      <c r="DQ6" s="19">
        <f>IF(MID(LOOKUP(DE7,Accord,Code),10,1)="0","","●")</f>
      </c>
      <c r="DR6" s="21"/>
      <c r="DS6" s="22"/>
      <c r="DT6" s="23">
        <f>IF(MID(LOOKUP(DE7,Accord,Code),12,1)="0","","●")</f>
      </c>
      <c r="DU6" s="22"/>
      <c r="DW6" s="19">
        <f>IF(MID(LOOKUP(DW7,Accord,Code),1,1)="0","","●")</f>
      </c>
      <c r="DX6" s="20"/>
      <c r="DY6" s="19">
        <f>IF(MID(LOOKUP(DW7,Accord,Code),3,1)="0","","●")</f>
      </c>
      <c r="DZ6" s="21"/>
      <c r="EA6" s="22"/>
      <c r="EB6" s="23">
        <f>IF(MID(LOOKUP(DW7,Accord,Code),5,1)="0","","●")</f>
      </c>
      <c r="EC6" s="22"/>
      <c r="ED6" s="19" t="str">
        <f>IF(MID(LOOKUP(DW7,Accord,Code),6,1)="0","","●")</f>
        <v>●</v>
      </c>
      <c r="EE6" s="20"/>
      <c r="EF6" s="19">
        <f>IF(MID(LOOKUP(DW7,Accord,Code),8,1)="0","","●")</f>
      </c>
      <c r="EG6" s="21"/>
      <c r="EH6" s="22"/>
      <c r="EI6" s="19" t="str">
        <f>IF(MID(LOOKUP(DW7,Accord,Code),10,1)="0","","●")</f>
        <v>●</v>
      </c>
      <c r="EJ6" s="21"/>
      <c r="EK6" s="22"/>
      <c r="EL6" s="23">
        <f>IF(MID(LOOKUP(DW7,Accord,Code),12,1)="0","","●")</f>
      </c>
      <c r="EM6" s="22"/>
      <c r="EO6" s="19">
        <f>IF(MID(LOOKUP(EO7,Accord,Code),1,1)="0","","●")</f>
      </c>
      <c r="EP6" s="20"/>
      <c r="EQ6" s="19">
        <f>IF(MID(LOOKUP(EO7,Accord,Code),3,1)="0","","●")</f>
      </c>
      <c r="ER6" s="21"/>
      <c r="ES6" s="22"/>
      <c r="ET6" s="23" t="str">
        <f>IF(MID(LOOKUP(EO7,Accord,Code),5,1)="0","","●")</f>
        <v>●</v>
      </c>
      <c r="EU6" s="22"/>
      <c r="EV6" s="19">
        <f>IF(MID(LOOKUP(EO7,Accord,Code),6,1)="0","","●")</f>
      </c>
      <c r="EW6" s="20"/>
      <c r="EX6" s="19" t="str">
        <f>IF(MID(LOOKUP(EO7,Accord,Code),8,1)="0","","●")</f>
        <v>●</v>
      </c>
      <c r="EY6" s="21"/>
      <c r="EZ6" s="22"/>
      <c r="FA6" s="19">
        <f>IF(MID(LOOKUP(EO7,Accord,Code),10,1)="0","","●")</f>
      </c>
      <c r="FB6" s="21"/>
      <c r="FC6" s="22"/>
      <c r="FD6" s="23">
        <f>IF(MID(LOOKUP(EO7,Accord,Code),12,1)="0","","●")</f>
      </c>
      <c r="FE6" s="22"/>
    </row>
    <row r="7" spans="1:162" ht="44.25">
      <c r="A7" s="18" t="str">
        <f>$FF7&amp;MID(A$3,2,8)</f>
        <v>C#/Db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S7" s="18" t="str">
        <f>$FF7&amp;MID(S$3,2,8)</f>
        <v>C#/Dbm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K7" s="18" t="str">
        <f>$FF7&amp;MID(AK$3,2,8)</f>
        <v>C#/Db7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C7" s="18" t="str">
        <f>$FF7&amp;MID(BC$3,2,8)</f>
        <v>C#/Dbmaj7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U7" s="18" t="str">
        <f>$FF7&amp;MID(BU$3,2,8)</f>
        <v>C#/Db2</v>
      </c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M7" s="18" t="str">
        <f>$FF7&amp;MID(CM$3,2,8)</f>
        <v>C#/Db4</v>
      </c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E7" s="18" t="str">
        <f>$FF7&amp;MID(DE$3,2,8)</f>
        <v>C#/Db6</v>
      </c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W7" s="18" t="str">
        <f>$FF7&amp;MID(DW$3,2,8)</f>
        <v>C#/Db+</v>
      </c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O7" s="18" t="str">
        <f>$FF7&amp;MID(EO$3,2,8)</f>
        <v>C#/Db-</v>
      </c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2" t="s">
        <v>7</v>
      </c>
    </row>
    <row r="8" ht="45" thickBot="1"/>
    <row r="9" spans="1:161" ht="111" customHeight="1" thickBot="1">
      <c r="A9" s="1"/>
      <c r="B9" s="24">
        <f>IF(MID(LOOKUP(A11,Accord,Code),2,1)="0","","●")</f>
      </c>
      <c r="C9" s="25"/>
      <c r="D9" s="1"/>
      <c r="E9" s="24">
        <f>IF(MID(LOOKUP(A11,Accord,Code),4,1)="0","","●")</f>
      </c>
      <c r="F9" s="25"/>
      <c r="G9" s="1"/>
      <c r="H9" s="1"/>
      <c r="I9" s="24" t="str">
        <f>IF(MID(LOOKUP(A11,Accord,Code),7,1)="0","","●")</f>
        <v>●</v>
      </c>
      <c r="J9" s="25"/>
      <c r="K9" s="1"/>
      <c r="L9" s="24">
        <f>IF(MID(LOOKUP(A11,Accord,Code),9,1)="0","","●")</f>
      </c>
      <c r="M9" s="25"/>
      <c r="N9" s="1"/>
      <c r="O9" s="24">
        <f>IF(MID(LOOKUP(A11,Accord,Code),11,1)="0","","●")</f>
      </c>
      <c r="P9" s="25"/>
      <c r="Q9" s="1"/>
      <c r="S9" s="1"/>
      <c r="T9" s="24">
        <f>IF(MID(LOOKUP(S11,Accord,Code),2,1)="0","","●")</f>
      </c>
      <c r="U9" s="25"/>
      <c r="V9" s="1"/>
      <c r="W9" s="24">
        <f>IF(MID(LOOKUP(S11,Accord,Code),4,1)="0","","●")</f>
      </c>
      <c r="X9" s="25"/>
      <c r="Y9" s="1"/>
      <c r="Z9" s="1"/>
      <c r="AA9" s="24">
        <f>IF(MID(LOOKUP(S11,Accord,Code),7,1)="0","","●")</f>
      </c>
      <c r="AB9" s="25"/>
      <c r="AC9" s="1"/>
      <c r="AD9" s="24">
        <f>IF(MID(LOOKUP(S11,Accord,Code),9,1)="0","","●")</f>
      </c>
      <c r="AE9" s="25"/>
      <c r="AF9" s="1"/>
      <c r="AG9" s="24">
        <f>IF(MID(LOOKUP(S11,Accord,Code),11,1)="0","","●")</f>
      </c>
      <c r="AH9" s="25"/>
      <c r="AI9" s="1"/>
      <c r="AK9" s="1"/>
      <c r="AL9" s="24">
        <f>IF(MID(LOOKUP(AK11,Accord,Code),2,1)="0","","●")</f>
      </c>
      <c r="AM9" s="25"/>
      <c r="AN9" s="1"/>
      <c r="AO9" s="24">
        <f>IF(MID(LOOKUP(AK11,Accord,Code),4,1)="0","","●")</f>
      </c>
      <c r="AP9" s="25"/>
      <c r="AQ9" s="1"/>
      <c r="AR9" s="1"/>
      <c r="AS9" s="24" t="str">
        <f>IF(MID(LOOKUP(AK11,Accord,Code),7,1)="0","","●")</f>
        <v>●</v>
      </c>
      <c r="AT9" s="25"/>
      <c r="AU9" s="1"/>
      <c r="AV9" s="24">
        <f>IF(MID(LOOKUP(AK11,Accord,Code),9,1)="0","","●")</f>
      </c>
      <c r="AW9" s="25"/>
      <c r="AX9" s="1"/>
      <c r="AY9" s="24">
        <f>IF(MID(LOOKUP(AK11,Accord,Code),11,1)="0","","●")</f>
      </c>
      <c r="AZ9" s="25"/>
      <c r="BA9" s="1"/>
      <c r="BC9" s="1"/>
      <c r="BD9" s="24" t="str">
        <f>IF(MID(LOOKUP(BC11,Accord,Code),2,1)="0","","●")</f>
        <v>●</v>
      </c>
      <c r="BE9" s="25"/>
      <c r="BF9" s="1"/>
      <c r="BG9" s="24">
        <f>IF(MID(LOOKUP(BC11,Accord,Code),4,1)="0","","●")</f>
      </c>
      <c r="BH9" s="25"/>
      <c r="BI9" s="1"/>
      <c r="BJ9" s="1"/>
      <c r="BK9" s="24" t="str">
        <f>IF(MID(LOOKUP(BC11,Accord,Code),7,1)="0","","●")</f>
        <v>●</v>
      </c>
      <c r="BL9" s="25"/>
      <c r="BM9" s="1"/>
      <c r="BN9" s="24">
        <f>IF(MID(LOOKUP(BC11,Accord,Code),9,1)="0","","●")</f>
      </c>
      <c r="BO9" s="25"/>
      <c r="BP9" s="1"/>
      <c r="BQ9" s="24">
        <f>IF(MID(LOOKUP(BC11,Accord,Code),11,1)="0","","●")</f>
      </c>
      <c r="BR9" s="25"/>
      <c r="BS9" s="1"/>
      <c r="BU9" s="1"/>
      <c r="BV9" s="24">
        <f>IF(MID(LOOKUP(BU11,Accord,Code),2,1)="0","","●")</f>
      </c>
      <c r="BW9" s="25"/>
      <c r="BX9" s="1"/>
      <c r="BY9" s="24">
        <f>IF(MID(LOOKUP(BU11,Accord,Code),4,1)="0","","●")</f>
      </c>
      <c r="BZ9" s="25"/>
      <c r="CA9" s="1"/>
      <c r="CB9" s="1"/>
      <c r="CC9" s="24">
        <f>IF(MID(LOOKUP(BU11,Accord,Code),7,1)="0","","●")</f>
      </c>
      <c r="CD9" s="25"/>
      <c r="CE9" s="1"/>
      <c r="CF9" s="24">
        <f>IF(MID(LOOKUP(BU11,Accord,Code),9,1)="0","","●")</f>
      </c>
      <c r="CG9" s="25"/>
      <c r="CH9" s="1"/>
      <c r="CI9" s="24">
        <f>IF(MID(LOOKUP(BU11,Accord,Code),11,1)="0","","●")</f>
      </c>
      <c r="CJ9" s="25"/>
      <c r="CK9" s="1"/>
      <c r="CM9" s="1"/>
      <c r="CN9" s="24">
        <f>IF(MID(LOOKUP(CM11,Accord,Code),2,1)="0","","●")</f>
      </c>
      <c r="CO9" s="25"/>
      <c r="CP9" s="1"/>
      <c r="CQ9" s="24">
        <f>IF(MID(LOOKUP(CM11,Accord,Code),4,1)="0","","●")</f>
      </c>
      <c r="CR9" s="25"/>
      <c r="CS9" s="1"/>
      <c r="CT9" s="1"/>
      <c r="CU9" s="24">
        <f>IF(MID(LOOKUP(CM11,Accord,Code),7,1)="0","","●")</f>
      </c>
      <c r="CV9" s="25"/>
      <c r="CW9" s="1"/>
      <c r="CX9" s="24">
        <f>IF(MID(LOOKUP(CM11,Accord,Code),9,1)="0","","●")</f>
      </c>
      <c r="CY9" s="25"/>
      <c r="CZ9" s="1"/>
      <c r="DA9" s="24">
        <f>IF(MID(LOOKUP(CM11,Accord,Code),11,1)="0","","●")</f>
      </c>
      <c r="DB9" s="25"/>
      <c r="DC9" s="1"/>
      <c r="DE9" s="1"/>
      <c r="DF9" s="24">
        <f>IF(MID(LOOKUP(DE11,Accord,Code),2,1)="0","","●")</f>
      </c>
      <c r="DG9" s="25"/>
      <c r="DH9" s="1"/>
      <c r="DI9" s="24">
        <f>IF(MID(LOOKUP(DE11,Accord,Code),4,1)="0","","●")</f>
      </c>
      <c r="DJ9" s="25"/>
      <c r="DK9" s="1"/>
      <c r="DL9" s="1"/>
      <c r="DM9" s="24" t="str">
        <f>IF(MID(LOOKUP(DE11,Accord,Code),7,1)="0","","●")</f>
        <v>●</v>
      </c>
      <c r="DN9" s="25"/>
      <c r="DO9" s="1"/>
      <c r="DP9" s="24">
        <f>IF(MID(LOOKUP(DE11,Accord,Code),9,1)="0","","●")</f>
      </c>
      <c r="DQ9" s="25"/>
      <c r="DR9" s="1"/>
      <c r="DS9" s="24">
        <f>IF(MID(LOOKUP(DE11,Accord,Code),11,1)="0","","●")</f>
      </c>
      <c r="DT9" s="25"/>
      <c r="DU9" s="1"/>
      <c r="DW9" s="1"/>
      <c r="DX9" s="24">
        <f>IF(MID(LOOKUP(DW11,Accord,Code),2,1)="0","","●")</f>
      </c>
      <c r="DY9" s="25"/>
      <c r="DZ9" s="1"/>
      <c r="EA9" s="24">
        <f>IF(MID(LOOKUP(DW11,Accord,Code),4,1)="0","","●")</f>
      </c>
      <c r="EB9" s="25"/>
      <c r="EC9" s="1"/>
      <c r="ED9" s="1"/>
      <c r="EE9" s="24" t="str">
        <f>IF(MID(LOOKUP(DW11,Accord,Code),7,1)="0","","●")</f>
        <v>●</v>
      </c>
      <c r="EF9" s="25"/>
      <c r="EG9" s="1"/>
      <c r="EH9" s="24">
        <f>IF(MID(LOOKUP(DW11,Accord,Code),9,1)="0","","●")</f>
      </c>
      <c r="EI9" s="25"/>
      <c r="EJ9" s="1"/>
      <c r="EK9" s="24" t="str">
        <f>IF(MID(LOOKUP(DW11,Accord,Code),11,1)="0","","●")</f>
        <v>●</v>
      </c>
      <c r="EL9" s="25"/>
      <c r="EM9" s="1"/>
      <c r="EO9" s="1"/>
      <c r="EP9" s="24">
        <f>IF(MID(LOOKUP(EO11,Accord,Code),2,1)="0","","●")</f>
      </c>
      <c r="EQ9" s="25"/>
      <c r="ER9" s="1"/>
      <c r="ES9" s="24">
        <f>IF(MID(LOOKUP(EO11,Accord,Code),4,1)="0","","●")</f>
      </c>
      <c r="ET9" s="25"/>
      <c r="EU9" s="1"/>
      <c r="EV9" s="1"/>
      <c r="EW9" s="24">
        <f>IF(MID(LOOKUP(EO11,Accord,Code),7,1)="0","","●")</f>
      </c>
      <c r="EX9" s="25"/>
      <c r="EY9" s="1"/>
      <c r="EZ9" s="24" t="str">
        <f>IF(MID(LOOKUP(EO11,Accord,Code),9,1)="0","","●")</f>
        <v>●</v>
      </c>
      <c r="FA9" s="25"/>
      <c r="FB9" s="1"/>
      <c r="FC9" s="24">
        <f>IF(MID(LOOKUP(EO11,Accord,Code),11,1)="0","","●")</f>
      </c>
      <c r="FD9" s="25"/>
      <c r="FE9" s="1"/>
    </row>
    <row r="10" spans="1:161" ht="60" customHeight="1" thickBot="1">
      <c r="A10" s="19">
        <f>IF(MID(LOOKUP(A11,Accord,Code),1,1)="0","","●")</f>
      </c>
      <c r="B10" s="20"/>
      <c r="C10" s="19" t="str">
        <f>IF(MID(LOOKUP(A11,Accord,Code),3,1)="0","","●")</f>
        <v>●</v>
      </c>
      <c r="D10" s="21"/>
      <c r="E10" s="22"/>
      <c r="F10" s="23">
        <f>IF(MID(LOOKUP(A11,Accord,Code),5,1)="0","","●")</f>
      </c>
      <c r="G10" s="22"/>
      <c r="H10" s="19">
        <f>IF(MID(LOOKUP(A11,Accord,Code),6,1)="0","","●")</f>
      </c>
      <c r="I10" s="20"/>
      <c r="J10" s="19">
        <f>IF(MID(LOOKUP(A11,Accord,Code),8,1)="0","","●")</f>
      </c>
      <c r="K10" s="21"/>
      <c r="L10" s="22"/>
      <c r="M10" s="19" t="str">
        <f>IF(MID(LOOKUP(A11,Accord,Code),10,1)="0","","●")</f>
        <v>●</v>
      </c>
      <c r="N10" s="21"/>
      <c r="O10" s="22"/>
      <c r="P10" s="23">
        <f>IF(MID(LOOKUP(A11,Accord,Code),12,1)="0","","●")</f>
      </c>
      <c r="Q10" s="22"/>
      <c r="S10" s="19">
        <f>IF(MID(LOOKUP(S11,Accord,Code),1,1)="0","","●")</f>
      </c>
      <c r="T10" s="20"/>
      <c r="U10" s="19" t="str">
        <f>IF(MID(LOOKUP(S11,Accord,Code),3,1)="0","","●")</f>
        <v>●</v>
      </c>
      <c r="V10" s="21"/>
      <c r="W10" s="22"/>
      <c r="X10" s="23">
        <f>IF(MID(LOOKUP(S11,Accord,Code),5,1)="0","","●")</f>
      </c>
      <c r="Y10" s="22"/>
      <c r="Z10" s="19" t="str">
        <f>IF(MID(LOOKUP(S11,Accord,Code),6,1)="0","","●")</f>
        <v>●</v>
      </c>
      <c r="AA10" s="20"/>
      <c r="AB10" s="19">
        <f>IF(MID(LOOKUP(S11,Accord,Code),8,1)="0","","●")</f>
      </c>
      <c r="AC10" s="21"/>
      <c r="AD10" s="22"/>
      <c r="AE10" s="19" t="str">
        <f>IF(MID(LOOKUP(S11,Accord,Code),10,1)="0","","●")</f>
        <v>●</v>
      </c>
      <c r="AF10" s="21"/>
      <c r="AG10" s="22"/>
      <c r="AH10" s="23">
        <f>IF(MID(LOOKUP(S11,Accord,Code),12,1)="0","","●")</f>
      </c>
      <c r="AI10" s="22"/>
      <c r="AK10" s="19" t="str">
        <f>IF(MID(LOOKUP(AK11,Accord,Code),1,1)="0","","●")</f>
        <v>●</v>
      </c>
      <c r="AL10" s="20"/>
      <c r="AM10" s="19" t="str">
        <f>IF(MID(LOOKUP(AK11,Accord,Code),3,1)="0","","●")</f>
        <v>●</v>
      </c>
      <c r="AN10" s="21"/>
      <c r="AO10" s="22"/>
      <c r="AP10" s="23">
        <f>IF(MID(LOOKUP(AK11,Accord,Code),5,1)="0","","●")</f>
      </c>
      <c r="AQ10" s="22"/>
      <c r="AR10" s="19">
        <f>IF(MID(LOOKUP(AK11,Accord,Code),6,1)="0","","●")</f>
      </c>
      <c r="AS10" s="20"/>
      <c r="AT10" s="19">
        <f>IF(MID(LOOKUP(AK11,Accord,Code),8,1)="0","","●")</f>
      </c>
      <c r="AU10" s="21"/>
      <c r="AV10" s="22"/>
      <c r="AW10" s="19" t="str">
        <f>IF(MID(LOOKUP(AK11,Accord,Code),10,1)="0","","●")</f>
        <v>●</v>
      </c>
      <c r="AX10" s="21"/>
      <c r="AY10" s="22"/>
      <c r="AZ10" s="23">
        <f>IF(MID(LOOKUP(AK11,Accord,Code),12,1)="0","","●")</f>
      </c>
      <c r="BA10" s="22"/>
      <c r="BC10" s="19">
        <f>IF(MID(LOOKUP(BC11,Accord,Code),1,1)="0","","●")</f>
      </c>
      <c r="BD10" s="20"/>
      <c r="BE10" s="19" t="str">
        <f>IF(MID(LOOKUP(BC11,Accord,Code),3,1)="0","","●")</f>
        <v>●</v>
      </c>
      <c r="BF10" s="21"/>
      <c r="BG10" s="22"/>
      <c r="BH10" s="23">
        <f>IF(MID(LOOKUP(BC11,Accord,Code),5,1)="0","","●")</f>
      </c>
      <c r="BI10" s="22"/>
      <c r="BJ10" s="19">
        <f>IF(MID(LOOKUP(BC11,Accord,Code),6,1)="0","","●")</f>
      </c>
      <c r="BK10" s="20"/>
      <c r="BL10" s="19">
        <f>IF(MID(LOOKUP(BC11,Accord,Code),8,1)="0","","●")</f>
      </c>
      <c r="BM10" s="21"/>
      <c r="BN10" s="22"/>
      <c r="BO10" s="19" t="str">
        <f>IF(MID(LOOKUP(BC11,Accord,Code),10,1)="0","","●")</f>
        <v>●</v>
      </c>
      <c r="BP10" s="21"/>
      <c r="BQ10" s="22"/>
      <c r="BR10" s="23">
        <f>IF(MID(LOOKUP(BC11,Accord,Code),12,1)="0","","●")</f>
      </c>
      <c r="BS10" s="22"/>
      <c r="BU10" s="19">
        <f>IF(MID(LOOKUP(BU11,Accord,Code),1,1)="0","","●")</f>
      </c>
      <c r="BV10" s="20"/>
      <c r="BW10" s="19" t="str">
        <f>IF(MID(LOOKUP(BU11,Accord,Code),3,1)="0","","●")</f>
        <v>●</v>
      </c>
      <c r="BX10" s="21"/>
      <c r="BY10" s="22"/>
      <c r="BZ10" s="23" t="str">
        <f>IF(MID(LOOKUP(BU11,Accord,Code),5,1)="0","","●")</f>
        <v>●</v>
      </c>
      <c r="CA10" s="22"/>
      <c r="CB10" s="19">
        <f>IF(MID(LOOKUP(BU11,Accord,Code),6,1)="0","","●")</f>
      </c>
      <c r="CC10" s="20"/>
      <c r="CD10" s="19">
        <f>IF(MID(LOOKUP(BU11,Accord,Code),8,1)="0","","●")</f>
      </c>
      <c r="CE10" s="21"/>
      <c r="CF10" s="22"/>
      <c r="CG10" s="19" t="str">
        <f>IF(MID(LOOKUP(BU11,Accord,Code),10,1)="0","","●")</f>
        <v>●</v>
      </c>
      <c r="CH10" s="21"/>
      <c r="CI10" s="22"/>
      <c r="CJ10" s="23">
        <f>IF(MID(LOOKUP(BU11,Accord,Code),12,1)="0","","●")</f>
      </c>
      <c r="CK10" s="22"/>
      <c r="CM10" s="19">
        <f>IF(MID(LOOKUP(CM11,Accord,Code),1,1)="0","","●")</f>
      </c>
      <c r="CN10" s="20"/>
      <c r="CO10" s="19" t="str">
        <f>IF(MID(LOOKUP(CM11,Accord,Code),3,1)="0","","●")</f>
        <v>●</v>
      </c>
      <c r="CP10" s="21"/>
      <c r="CQ10" s="22"/>
      <c r="CR10" s="23">
        <f>IF(MID(LOOKUP(CM11,Accord,Code),5,1)="0","","●")</f>
      </c>
      <c r="CS10" s="22"/>
      <c r="CT10" s="19">
        <f>IF(MID(LOOKUP(CM11,Accord,Code),6,1)="0","","●")</f>
      </c>
      <c r="CU10" s="20"/>
      <c r="CV10" s="19" t="str">
        <f>IF(MID(LOOKUP(CM11,Accord,Code),8,1)="0","","●")</f>
        <v>●</v>
      </c>
      <c r="CW10" s="21"/>
      <c r="CX10" s="22"/>
      <c r="CY10" s="19" t="str">
        <f>IF(MID(LOOKUP(CM11,Accord,Code),10,1)="0","","●")</f>
        <v>●</v>
      </c>
      <c r="CZ10" s="21"/>
      <c r="DA10" s="22"/>
      <c r="DB10" s="23">
        <f>IF(MID(LOOKUP(CM11,Accord,Code),12,1)="0","","●")</f>
      </c>
      <c r="DC10" s="22"/>
      <c r="DE10" s="19">
        <f>IF(MID(LOOKUP(DE11,Accord,Code),1,1)="0","","●")</f>
      </c>
      <c r="DF10" s="20"/>
      <c r="DG10" s="19" t="str">
        <f>IF(MID(LOOKUP(DE11,Accord,Code),3,1)="0","","●")</f>
        <v>●</v>
      </c>
      <c r="DH10" s="21"/>
      <c r="DI10" s="22"/>
      <c r="DJ10" s="23">
        <f>IF(MID(LOOKUP(DE11,Accord,Code),5,1)="0","","●")</f>
      </c>
      <c r="DK10" s="22"/>
      <c r="DL10" s="19">
        <f>IF(MID(LOOKUP(DE11,Accord,Code),6,1)="0","","●")</f>
      </c>
      <c r="DM10" s="20"/>
      <c r="DN10" s="19">
        <f>IF(MID(LOOKUP(DE11,Accord,Code),8,1)="0","","●")</f>
      </c>
      <c r="DO10" s="21"/>
      <c r="DP10" s="22"/>
      <c r="DQ10" s="19" t="str">
        <f>IF(MID(LOOKUP(DE11,Accord,Code),10,1)="0","","●")</f>
        <v>●</v>
      </c>
      <c r="DR10" s="21"/>
      <c r="DS10" s="22"/>
      <c r="DT10" s="23" t="str">
        <f>IF(MID(LOOKUP(DE11,Accord,Code),12,1)="0","","●")</f>
        <v>●</v>
      </c>
      <c r="DU10" s="22"/>
      <c r="DW10" s="19">
        <f>IF(MID(LOOKUP(DW11,Accord,Code),1,1)="0","","●")</f>
      </c>
      <c r="DX10" s="20"/>
      <c r="DY10" s="19" t="str">
        <f>IF(MID(LOOKUP(DW11,Accord,Code),3,1)="0","","●")</f>
        <v>●</v>
      </c>
      <c r="DZ10" s="21"/>
      <c r="EA10" s="22"/>
      <c r="EB10" s="23">
        <f>IF(MID(LOOKUP(DW11,Accord,Code),5,1)="0","","●")</f>
      </c>
      <c r="EC10" s="22"/>
      <c r="ED10" s="19">
        <f>IF(MID(LOOKUP(DW11,Accord,Code),6,1)="0","","●")</f>
      </c>
      <c r="EE10" s="20"/>
      <c r="EF10" s="19">
        <f>IF(MID(LOOKUP(DW11,Accord,Code),8,1)="0","","●")</f>
      </c>
      <c r="EG10" s="21"/>
      <c r="EH10" s="22"/>
      <c r="EI10" s="19">
        <f>IF(MID(LOOKUP(DW11,Accord,Code),10,1)="0","","●")</f>
      </c>
      <c r="EJ10" s="21"/>
      <c r="EK10" s="22"/>
      <c r="EL10" s="23">
        <f>IF(MID(LOOKUP(DW11,Accord,Code),12,1)="0","","●")</f>
      </c>
      <c r="EM10" s="22"/>
      <c r="EO10" s="19">
        <f>IF(MID(LOOKUP(EO11,Accord,Code),1,1)="0","","●")</f>
      </c>
      <c r="EP10" s="20"/>
      <c r="EQ10" s="19" t="str">
        <f>IF(MID(LOOKUP(EO11,Accord,Code),3,1)="0","","●")</f>
        <v>●</v>
      </c>
      <c r="ER10" s="21"/>
      <c r="ES10" s="22"/>
      <c r="ET10" s="23">
        <f>IF(MID(LOOKUP(EO11,Accord,Code),5,1)="0","","●")</f>
      </c>
      <c r="EU10" s="22"/>
      <c r="EV10" s="19" t="str">
        <f>IF(MID(LOOKUP(EO11,Accord,Code),6,1)="0","","●")</f>
        <v>●</v>
      </c>
      <c r="EW10" s="20"/>
      <c r="EX10" s="19">
        <f>IF(MID(LOOKUP(EO11,Accord,Code),8,1)="0","","●")</f>
      </c>
      <c r="EY10" s="21"/>
      <c r="EZ10" s="22"/>
      <c r="FA10" s="19">
        <f>IF(MID(LOOKUP(EO11,Accord,Code),10,1)="0","","●")</f>
      </c>
      <c r="FB10" s="21"/>
      <c r="FC10" s="22"/>
      <c r="FD10" s="23">
        <f>IF(MID(LOOKUP(EO11,Accord,Code),12,1)="0","","●")</f>
      </c>
      <c r="FE10" s="22"/>
    </row>
    <row r="11" spans="1:162" ht="44.25">
      <c r="A11" s="18" t="str">
        <f>$FF11&amp;MID(A$3,2,8)</f>
        <v>D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S11" s="18" t="str">
        <f>$FF11&amp;MID(S$3,2,8)</f>
        <v>Dm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K11" s="18" t="str">
        <f>$FF11&amp;MID(AK$3,2,8)</f>
        <v>D7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C11" s="18" t="str">
        <f>$FF11&amp;MID(BC$3,2,8)</f>
        <v>Dmaj7</v>
      </c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U11" s="18" t="str">
        <f>$FF11&amp;MID(BU$3,2,8)</f>
        <v>D2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M11" s="18" t="str">
        <f>$FF11&amp;MID(CM$3,2,8)</f>
        <v>D4</v>
      </c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E11" s="18" t="str">
        <f>$FF11&amp;MID(DE$3,2,8)</f>
        <v>D6</v>
      </c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W11" s="18" t="str">
        <f>$FF11&amp;MID(DW$3,2,8)</f>
        <v>D+</v>
      </c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O11" s="18" t="str">
        <f>$FF11&amp;MID(EO$3,2,8)</f>
        <v>D-</v>
      </c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2" t="s">
        <v>36</v>
      </c>
    </row>
    <row r="12" ht="45" thickBot="1"/>
    <row r="13" spans="1:161" ht="111" customHeight="1" thickBot="1">
      <c r="A13" s="1"/>
      <c r="B13" s="24">
        <f>IF(MID(LOOKUP(A15,Accord,Code),2,1)="0","","●")</f>
      </c>
      <c r="C13" s="25"/>
      <c r="D13" s="1"/>
      <c r="E13" s="24" t="str">
        <f>IF(MID(LOOKUP(A15,Accord,Code),4,1)="0","","●")</f>
        <v>●</v>
      </c>
      <c r="F13" s="25"/>
      <c r="G13" s="1"/>
      <c r="H13" s="1"/>
      <c r="I13" s="24">
        <f>IF(MID(LOOKUP(A15,Accord,Code),7,1)="0","","●")</f>
      </c>
      <c r="J13" s="25"/>
      <c r="K13" s="1"/>
      <c r="L13" s="24">
        <f>IF(MID(LOOKUP(A15,Accord,Code),9,1)="0","","●")</f>
      </c>
      <c r="M13" s="25"/>
      <c r="N13" s="1"/>
      <c r="O13" s="24" t="str">
        <f>IF(MID(LOOKUP(A15,Accord,Code),11,1)="0","","●")</f>
        <v>●</v>
      </c>
      <c r="P13" s="25"/>
      <c r="Q13" s="1"/>
      <c r="S13" s="1"/>
      <c r="T13" s="24">
        <f>IF(MID(LOOKUP(S15,Accord,Code),2,1)="0","","●")</f>
      </c>
      <c r="U13" s="25"/>
      <c r="V13" s="1"/>
      <c r="W13" s="24" t="str">
        <f>IF(MID(LOOKUP(S15,Accord,Code),4,1)="0","","●")</f>
        <v>●</v>
      </c>
      <c r="X13" s="25"/>
      <c r="Y13" s="1"/>
      <c r="Z13" s="1"/>
      <c r="AA13" s="24" t="str">
        <f>IF(MID(LOOKUP(S15,Accord,Code),7,1)="0","","●")</f>
        <v>●</v>
      </c>
      <c r="AB13" s="25"/>
      <c r="AC13" s="1"/>
      <c r="AD13" s="24">
        <f>IF(MID(LOOKUP(S15,Accord,Code),9,1)="0","","●")</f>
      </c>
      <c r="AE13" s="25"/>
      <c r="AF13" s="1"/>
      <c r="AG13" s="24" t="str">
        <f>IF(MID(LOOKUP(S15,Accord,Code),11,1)="0","","●")</f>
        <v>●</v>
      </c>
      <c r="AH13" s="25"/>
      <c r="AI13" s="1"/>
      <c r="AK13" s="1"/>
      <c r="AL13" s="24" t="str">
        <f>IF(MID(LOOKUP(AK15,Accord,Code),2,1)="0","","●")</f>
        <v>●</v>
      </c>
      <c r="AM13" s="25"/>
      <c r="AN13" s="1"/>
      <c r="AO13" s="24" t="str">
        <f>IF(MID(LOOKUP(AK15,Accord,Code),4,1)="0","","●")</f>
        <v>●</v>
      </c>
      <c r="AP13" s="25"/>
      <c r="AQ13" s="1"/>
      <c r="AR13" s="1"/>
      <c r="AS13" s="24">
        <f>IF(MID(LOOKUP(AK15,Accord,Code),7,1)="0","","●")</f>
      </c>
      <c r="AT13" s="25"/>
      <c r="AU13" s="1"/>
      <c r="AV13" s="24">
        <f>IF(MID(LOOKUP(AK15,Accord,Code),9,1)="0","","●")</f>
      </c>
      <c r="AW13" s="25"/>
      <c r="AX13" s="1"/>
      <c r="AY13" s="24" t="str">
        <f>IF(MID(LOOKUP(AK15,Accord,Code),11,1)="0","","●")</f>
        <v>●</v>
      </c>
      <c r="AZ13" s="25"/>
      <c r="BA13" s="1"/>
      <c r="BC13" s="1"/>
      <c r="BD13" s="24">
        <f>IF(MID(LOOKUP(BC15,Accord,Code),2,1)="0","","●")</f>
      </c>
      <c r="BE13" s="25"/>
      <c r="BF13" s="1"/>
      <c r="BG13" s="24" t="str">
        <f>IF(MID(LOOKUP(BC15,Accord,Code),4,1)="0","","●")</f>
        <v>●</v>
      </c>
      <c r="BH13" s="25"/>
      <c r="BI13" s="1"/>
      <c r="BJ13" s="1"/>
      <c r="BK13" s="24">
        <f>IF(MID(LOOKUP(BC15,Accord,Code),7,1)="0","","●")</f>
      </c>
      <c r="BL13" s="25"/>
      <c r="BM13" s="1"/>
      <c r="BN13" s="24">
        <f>IF(MID(LOOKUP(BC15,Accord,Code),9,1)="0","","●")</f>
      </c>
      <c r="BO13" s="25"/>
      <c r="BP13" s="1"/>
      <c r="BQ13" s="24" t="str">
        <f>IF(MID(LOOKUP(BC15,Accord,Code),11,1)="0","","●")</f>
        <v>●</v>
      </c>
      <c r="BR13" s="25"/>
      <c r="BS13" s="1"/>
      <c r="BU13" s="1"/>
      <c r="BV13" s="24">
        <f>IF(MID(LOOKUP(BU15,Accord,Code),2,1)="0","","●")</f>
      </c>
      <c r="BW13" s="25"/>
      <c r="BX13" s="1"/>
      <c r="BY13" s="24" t="str">
        <f>IF(MID(LOOKUP(BU15,Accord,Code),4,1)="0","","●")</f>
        <v>●</v>
      </c>
      <c r="BZ13" s="25"/>
      <c r="CA13" s="1"/>
      <c r="CB13" s="1"/>
      <c r="CC13" s="24">
        <f>IF(MID(LOOKUP(BU15,Accord,Code),7,1)="0","","●")</f>
      </c>
      <c r="CD13" s="25"/>
      <c r="CE13" s="1"/>
      <c r="CF13" s="24">
        <f>IF(MID(LOOKUP(BU15,Accord,Code),9,1)="0","","●")</f>
      </c>
      <c r="CG13" s="25"/>
      <c r="CH13" s="1"/>
      <c r="CI13" s="24" t="str">
        <f>IF(MID(LOOKUP(BU15,Accord,Code),11,1)="0","","●")</f>
        <v>●</v>
      </c>
      <c r="CJ13" s="25"/>
      <c r="CK13" s="1"/>
      <c r="CM13" s="1"/>
      <c r="CN13" s="24">
        <f>IF(MID(LOOKUP(CM15,Accord,Code),2,1)="0","","●")</f>
      </c>
      <c r="CO13" s="25"/>
      <c r="CP13" s="1"/>
      <c r="CQ13" s="24" t="str">
        <f>IF(MID(LOOKUP(CM15,Accord,Code),4,1)="0","","●")</f>
        <v>●</v>
      </c>
      <c r="CR13" s="25"/>
      <c r="CS13" s="1"/>
      <c r="CT13" s="1"/>
      <c r="CU13" s="24">
        <f>IF(MID(LOOKUP(CM15,Accord,Code),7,1)="0","","●")</f>
      </c>
      <c r="CV13" s="25"/>
      <c r="CW13" s="1"/>
      <c r="CX13" s="24" t="str">
        <f>IF(MID(LOOKUP(CM15,Accord,Code),9,1)="0","","●")</f>
        <v>●</v>
      </c>
      <c r="CY13" s="25"/>
      <c r="CZ13" s="1"/>
      <c r="DA13" s="24" t="str">
        <f>IF(MID(LOOKUP(CM15,Accord,Code),11,1)="0","","●")</f>
        <v>●</v>
      </c>
      <c r="DB13" s="25"/>
      <c r="DC13" s="1"/>
      <c r="DE13" s="1"/>
      <c r="DF13" s="24">
        <f>IF(MID(LOOKUP(DE15,Accord,Code),2,1)="0","","●")</f>
      </c>
      <c r="DG13" s="25"/>
      <c r="DH13" s="1"/>
      <c r="DI13" s="24" t="str">
        <f>IF(MID(LOOKUP(DE15,Accord,Code),4,1)="0","","●")</f>
        <v>●</v>
      </c>
      <c r="DJ13" s="25"/>
      <c r="DK13" s="1"/>
      <c r="DL13" s="1"/>
      <c r="DM13" s="24">
        <f>IF(MID(LOOKUP(DE15,Accord,Code),7,1)="0","","●")</f>
      </c>
      <c r="DN13" s="25"/>
      <c r="DO13" s="1"/>
      <c r="DP13" s="24">
        <f>IF(MID(LOOKUP(DE15,Accord,Code),9,1)="0","","●")</f>
      </c>
      <c r="DQ13" s="25"/>
      <c r="DR13" s="1"/>
      <c r="DS13" s="24" t="str">
        <f>IF(MID(LOOKUP(DE15,Accord,Code),11,1)="0","","●")</f>
        <v>●</v>
      </c>
      <c r="DT13" s="25"/>
      <c r="DU13" s="1"/>
      <c r="DW13" s="1"/>
      <c r="DX13" s="24">
        <f>IF(MID(LOOKUP(DW15,Accord,Code),2,1)="0","","●")</f>
      </c>
      <c r="DY13" s="25"/>
      <c r="DZ13" s="1"/>
      <c r="EA13" s="24" t="str">
        <f>IF(MID(LOOKUP(DW15,Accord,Code),4,1)="0","","●")</f>
        <v>●</v>
      </c>
      <c r="EB13" s="25"/>
      <c r="EC13" s="1"/>
      <c r="ED13" s="1"/>
      <c r="EE13" s="24">
        <f>IF(MID(LOOKUP(DW15,Accord,Code),7,1)="0","","●")</f>
      </c>
      <c r="EF13" s="25"/>
      <c r="EG13" s="1"/>
      <c r="EH13" s="24">
        <f>IF(MID(LOOKUP(DW15,Accord,Code),9,1)="0","","●")</f>
      </c>
      <c r="EI13" s="25"/>
      <c r="EJ13" s="1"/>
      <c r="EK13" s="24">
        <f>IF(MID(LOOKUP(DW15,Accord,Code),11,1)="0","","●")</f>
      </c>
      <c r="EL13" s="25"/>
      <c r="EM13" s="1"/>
      <c r="EO13" s="1"/>
      <c r="EP13" s="24">
        <f>IF(MID(LOOKUP(EO15,Accord,Code),2,1)="0","","●")</f>
      </c>
      <c r="EQ13" s="25"/>
      <c r="ER13" s="1"/>
      <c r="ES13" s="24" t="str">
        <f>IF(MID(LOOKUP(EO15,Accord,Code),4,1)="0","","●")</f>
        <v>●</v>
      </c>
      <c r="ET13" s="25"/>
      <c r="EU13" s="1"/>
      <c r="EV13" s="1"/>
      <c r="EW13" s="24" t="str">
        <f>IF(MID(LOOKUP(EO15,Accord,Code),7,1)="0","","●")</f>
        <v>●</v>
      </c>
      <c r="EX13" s="25"/>
      <c r="EY13" s="1"/>
      <c r="EZ13" s="24">
        <f>IF(MID(LOOKUP(EO15,Accord,Code),9,1)="0","","●")</f>
      </c>
      <c r="FA13" s="25"/>
      <c r="FB13" s="1"/>
      <c r="FC13" s="24">
        <f>IF(MID(LOOKUP(EO15,Accord,Code),11,1)="0","","●")</f>
      </c>
      <c r="FD13" s="25"/>
      <c r="FE13" s="1"/>
    </row>
    <row r="14" spans="1:161" ht="63" customHeight="1" thickBot="1">
      <c r="A14" s="19">
        <f>IF(MID(LOOKUP(A15,Accord,Code),1,1)="0","","●")</f>
      </c>
      <c r="B14" s="20"/>
      <c r="C14" s="19">
        <f>IF(MID(LOOKUP(A15,Accord,Code),3,1)="0","","●")</f>
      </c>
      <c r="D14" s="21"/>
      <c r="E14" s="22"/>
      <c r="F14" s="23">
        <f>IF(MID(LOOKUP(A15,Accord,Code),5,1)="0","","●")</f>
      </c>
      <c r="G14" s="22"/>
      <c r="H14" s="19">
        <f>IF(MID(LOOKUP(A15,Accord,Code),6,1)="0","","●")</f>
      </c>
      <c r="I14" s="20"/>
      <c r="J14" s="19" t="str">
        <f>IF(MID(LOOKUP(A15,Accord,Code),8,1)="0","","●")</f>
        <v>●</v>
      </c>
      <c r="K14" s="21"/>
      <c r="L14" s="22"/>
      <c r="M14" s="19">
        <f>IF(MID(LOOKUP(A15,Accord,Code),10,1)="0","","●")</f>
      </c>
      <c r="N14" s="21"/>
      <c r="O14" s="22"/>
      <c r="P14" s="23">
        <f>IF(MID(LOOKUP(A15,Accord,Code),12,1)="0","","●")</f>
      </c>
      <c r="Q14" s="22"/>
      <c r="S14" s="19">
        <f>IF(MID(LOOKUP(S15,Accord,Code),1,1)="0","","●")</f>
      </c>
      <c r="T14" s="20"/>
      <c r="U14" s="19">
        <f>IF(MID(LOOKUP(S15,Accord,Code),3,1)="0","","●")</f>
      </c>
      <c r="V14" s="21"/>
      <c r="W14" s="22"/>
      <c r="X14" s="23">
        <f>IF(MID(LOOKUP(S15,Accord,Code),5,1)="0","","●")</f>
      </c>
      <c r="Y14" s="22"/>
      <c r="Z14" s="19">
        <f>IF(MID(LOOKUP(S15,Accord,Code),6,1)="0","","●")</f>
      </c>
      <c r="AA14" s="20"/>
      <c r="AB14" s="19">
        <f>IF(MID(LOOKUP(S15,Accord,Code),8,1)="0","","●")</f>
      </c>
      <c r="AC14" s="21"/>
      <c r="AD14" s="22"/>
      <c r="AE14" s="19">
        <f>IF(MID(LOOKUP(S15,Accord,Code),10,1)="0","","●")</f>
      </c>
      <c r="AF14" s="21"/>
      <c r="AG14" s="22"/>
      <c r="AH14" s="23">
        <f>IF(MID(LOOKUP(S15,Accord,Code),12,1)="0","","●")</f>
      </c>
      <c r="AI14" s="22"/>
      <c r="AK14" s="19">
        <f>IF(MID(LOOKUP(AK15,Accord,Code),1,1)="0","","●")</f>
      </c>
      <c r="AL14" s="20"/>
      <c r="AM14" s="19">
        <f>IF(MID(LOOKUP(AK15,Accord,Code),3,1)="0","","●")</f>
      </c>
      <c r="AN14" s="21"/>
      <c r="AO14" s="22"/>
      <c r="AP14" s="23">
        <f>IF(MID(LOOKUP(AK15,Accord,Code),5,1)="0","","●")</f>
      </c>
      <c r="AQ14" s="22"/>
      <c r="AR14" s="19">
        <f>IF(MID(LOOKUP(AK15,Accord,Code),6,1)="0","","●")</f>
      </c>
      <c r="AS14" s="20"/>
      <c r="AT14" s="19" t="str">
        <f>IF(MID(LOOKUP(AK15,Accord,Code),8,1)="0","","●")</f>
        <v>●</v>
      </c>
      <c r="AU14" s="21"/>
      <c r="AV14" s="22"/>
      <c r="AW14" s="19">
        <f>IF(MID(LOOKUP(AK15,Accord,Code),10,1)="0","","●")</f>
      </c>
      <c r="AX14" s="21"/>
      <c r="AY14" s="22"/>
      <c r="AZ14" s="23">
        <f>IF(MID(LOOKUP(AK15,Accord,Code),12,1)="0","","●")</f>
      </c>
      <c r="BA14" s="22"/>
      <c r="BC14" s="19">
        <f>IF(MID(LOOKUP(BC15,Accord,Code),1,1)="0","","●")</f>
      </c>
      <c r="BD14" s="20"/>
      <c r="BE14" s="19" t="str">
        <f>IF(MID(LOOKUP(BC15,Accord,Code),3,1)="0","","●")</f>
        <v>●</v>
      </c>
      <c r="BF14" s="21"/>
      <c r="BG14" s="22"/>
      <c r="BH14" s="23">
        <f>IF(MID(LOOKUP(BC15,Accord,Code),5,1)="0","","●")</f>
      </c>
      <c r="BI14" s="22"/>
      <c r="BJ14" s="19">
        <f>IF(MID(LOOKUP(BC15,Accord,Code),6,1)="0","","●")</f>
      </c>
      <c r="BK14" s="20"/>
      <c r="BL14" s="19" t="str">
        <f>IF(MID(LOOKUP(BC15,Accord,Code),8,1)="0","","●")</f>
        <v>●</v>
      </c>
      <c r="BM14" s="21"/>
      <c r="BN14" s="22"/>
      <c r="BO14" s="19">
        <f>IF(MID(LOOKUP(BC15,Accord,Code),10,1)="0","","●")</f>
      </c>
      <c r="BP14" s="21"/>
      <c r="BQ14" s="22"/>
      <c r="BR14" s="23">
        <f>IF(MID(LOOKUP(BC15,Accord,Code),12,1)="0","","●")</f>
      </c>
      <c r="BS14" s="22"/>
      <c r="BU14" s="19">
        <f>IF(MID(LOOKUP(BU15,Accord,Code),1,1)="0","","●")</f>
      </c>
      <c r="BV14" s="20"/>
      <c r="BW14" s="19">
        <f>IF(MID(LOOKUP(BU15,Accord,Code),3,1)="0","","●")</f>
      </c>
      <c r="BX14" s="21"/>
      <c r="BY14" s="22"/>
      <c r="BZ14" s="23">
        <f>IF(MID(LOOKUP(BU15,Accord,Code),5,1)="0","","●")</f>
      </c>
      <c r="CA14" s="22"/>
      <c r="CB14" s="19" t="str">
        <f>IF(MID(LOOKUP(BU15,Accord,Code),6,1)="0","","●")</f>
        <v>●</v>
      </c>
      <c r="CC14" s="20"/>
      <c r="CD14" s="19">
        <f>IF(MID(LOOKUP(BU15,Accord,Code),8,1)="0","","●")</f>
      </c>
      <c r="CE14" s="21"/>
      <c r="CF14" s="22"/>
      <c r="CG14" s="19">
        <f>IF(MID(LOOKUP(BU15,Accord,Code),10,1)="0","","●")</f>
      </c>
      <c r="CH14" s="21"/>
      <c r="CI14" s="22"/>
      <c r="CJ14" s="23">
        <f>IF(MID(LOOKUP(BU15,Accord,Code),12,1)="0","","●")</f>
      </c>
      <c r="CK14" s="22"/>
      <c r="CM14" s="19">
        <f>IF(MID(LOOKUP(CM15,Accord,Code),1,1)="0","","●")</f>
      </c>
      <c r="CN14" s="20"/>
      <c r="CO14" s="19">
        <f>IF(MID(LOOKUP(CM15,Accord,Code),3,1)="0","","●")</f>
      </c>
      <c r="CP14" s="21"/>
      <c r="CQ14" s="22"/>
      <c r="CR14" s="23">
        <f>IF(MID(LOOKUP(CM15,Accord,Code),5,1)="0","","●")</f>
      </c>
      <c r="CS14" s="22"/>
      <c r="CT14" s="19">
        <f>IF(MID(LOOKUP(CM15,Accord,Code),6,1)="0","","●")</f>
      </c>
      <c r="CU14" s="20"/>
      <c r="CV14" s="19">
        <f>IF(MID(LOOKUP(CM15,Accord,Code),8,1)="0","","●")</f>
      </c>
      <c r="CW14" s="21"/>
      <c r="CX14" s="22"/>
      <c r="CY14" s="19">
        <f>IF(MID(LOOKUP(CM15,Accord,Code),10,1)="0","","●")</f>
      </c>
      <c r="CZ14" s="21"/>
      <c r="DA14" s="22"/>
      <c r="DB14" s="23">
        <f>IF(MID(LOOKUP(CM15,Accord,Code),12,1)="0","","●")</f>
      </c>
      <c r="DC14" s="22"/>
      <c r="DE14" s="19" t="str">
        <f>IF(MID(LOOKUP(DE15,Accord,Code),1,1)="0","","●")</f>
        <v>●</v>
      </c>
      <c r="DF14" s="20"/>
      <c r="DG14" s="19">
        <f>IF(MID(LOOKUP(DE15,Accord,Code),3,1)="0","","●")</f>
      </c>
      <c r="DH14" s="21"/>
      <c r="DI14" s="22"/>
      <c r="DJ14" s="23">
        <f>IF(MID(LOOKUP(DE15,Accord,Code),5,1)="0","","●")</f>
      </c>
      <c r="DK14" s="22"/>
      <c r="DL14" s="19">
        <f>IF(MID(LOOKUP(DE15,Accord,Code),6,1)="0","","●")</f>
      </c>
      <c r="DM14" s="20"/>
      <c r="DN14" s="19" t="str">
        <f>IF(MID(LOOKUP(DE15,Accord,Code),8,1)="0","","●")</f>
        <v>●</v>
      </c>
      <c r="DO14" s="21"/>
      <c r="DP14" s="22"/>
      <c r="DQ14" s="19">
        <f>IF(MID(LOOKUP(DE15,Accord,Code),10,1)="0","","●")</f>
      </c>
      <c r="DR14" s="21"/>
      <c r="DS14" s="22"/>
      <c r="DT14" s="23">
        <f>IF(MID(LOOKUP(DE15,Accord,Code),12,1)="0","","●")</f>
      </c>
      <c r="DU14" s="22"/>
      <c r="DW14" s="19">
        <f>IF(MID(LOOKUP(DW15,Accord,Code),1,1)="0","","●")</f>
      </c>
      <c r="DX14" s="20"/>
      <c r="DY14" s="19">
        <f>IF(MID(LOOKUP(DW15,Accord,Code),3,1)="0","","●")</f>
      </c>
      <c r="DZ14" s="21"/>
      <c r="EA14" s="22"/>
      <c r="EB14" s="23">
        <f>IF(MID(LOOKUP(DW15,Accord,Code),5,1)="0","","●")</f>
      </c>
      <c r="EC14" s="22"/>
      <c r="ED14" s="19">
        <f>IF(MID(LOOKUP(DW15,Accord,Code),6,1)="0","","●")</f>
      </c>
      <c r="EE14" s="20"/>
      <c r="EF14" s="19" t="str">
        <f>IF(MID(LOOKUP(DW15,Accord,Code),8,1)="0","","●")</f>
        <v>●</v>
      </c>
      <c r="EG14" s="21"/>
      <c r="EH14" s="22"/>
      <c r="EI14" s="19">
        <f>IF(MID(LOOKUP(DW15,Accord,Code),10,1)="0","","●")</f>
      </c>
      <c r="EJ14" s="21"/>
      <c r="EK14" s="22"/>
      <c r="EL14" s="23" t="str">
        <f>IF(MID(LOOKUP(DW15,Accord,Code),12,1)="0","","●")</f>
        <v>●</v>
      </c>
      <c r="EM14" s="22"/>
      <c r="EO14" s="19">
        <f>IF(MID(LOOKUP(EO15,Accord,Code),1,1)="0","","●")</f>
      </c>
      <c r="EP14" s="20"/>
      <c r="EQ14" s="19">
        <f>IF(MID(LOOKUP(EO15,Accord,Code),3,1)="0","","●")</f>
      </c>
      <c r="ER14" s="21"/>
      <c r="ES14" s="22"/>
      <c r="ET14" s="23">
        <f>IF(MID(LOOKUP(EO15,Accord,Code),5,1)="0","","●")</f>
      </c>
      <c r="EU14" s="22"/>
      <c r="EV14" s="19">
        <f>IF(MID(LOOKUP(EO15,Accord,Code),6,1)="0","","●")</f>
      </c>
      <c r="EW14" s="20"/>
      <c r="EX14" s="19">
        <f>IF(MID(LOOKUP(EO15,Accord,Code),8,1)="0","","●")</f>
      </c>
      <c r="EY14" s="21"/>
      <c r="EZ14" s="22"/>
      <c r="FA14" s="19" t="str">
        <f>IF(MID(LOOKUP(EO15,Accord,Code),10,1)="0","","●")</f>
        <v>●</v>
      </c>
      <c r="FB14" s="21"/>
      <c r="FC14" s="22"/>
      <c r="FD14" s="23">
        <f>IF(MID(LOOKUP(EO15,Accord,Code),12,1)="0","","●")</f>
      </c>
      <c r="FE14" s="22"/>
    </row>
    <row r="15" spans="1:162" ht="44.25">
      <c r="A15" s="18" t="str">
        <f>$FF15&amp;MID(A$3,2,8)</f>
        <v>D#/Eb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S15" s="18" t="str">
        <f>$FF15&amp;MID(S$3,2,8)</f>
        <v>D#/Ebm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18" t="str">
        <f>$FF15&amp;MID(AK$3,2,8)</f>
        <v>D#/Eb7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C15" s="18" t="str">
        <f>$FF15&amp;MID(BC$3,2,8)</f>
        <v>D#/Ebmaj7</v>
      </c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U15" s="18" t="str">
        <f>$FF15&amp;MID(BU$3,2,8)</f>
        <v>D#/Eb2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M15" s="18" t="str">
        <f>$FF15&amp;MID(CM$3,2,8)</f>
        <v>D#/Eb4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E15" s="18" t="str">
        <f>$FF15&amp;MID(DE$3,2,8)</f>
        <v>D#/Eb6</v>
      </c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W15" s="18" t="str">
        <f>$FF15&amp;MID(DW$3,2,8)</f>
        <v>D#/Eb+</v>
      </c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O15" s="18" t="str">
        <f>$FF15&amp;MID(EO$3,2,8)</f>
        <v>D#/Eb-</v>
      </c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2" t="s">
        <v>43</v>
      </c>
    </row>
    <row r="16" spans="1:161" ht="4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</row>
    <row r="17" spans="1:161" ht="111" customHeight="1" thickBot="1">
      <c r="A17" s="1"/>
      <c r="B17" s="24">
        <f>IF(MID(LOOKUP(A19,Accord,Code),2,1)="0","","●")</f>
      </c>
      <c r="C17" s="25"/>
      <c r="D17" s="1"/>
      <c r="E17" s="24">
        <f>IF(MID(LOOKUP(A19,Accord,Code),4,1)="0","","●")</f>
      </c>
      <c r="F17" s="25"/>
      <c r="G17" s="1"/>
      <c r="H17" s="1"/>
      <c r="I17" s="24">
        <f>IF(MID(LOOKUP(A19,Accord,Code),7,1)="0","","●")</f>
      </c>
      <c r="J17" s="25"/>
      <c r="K17" s="1"/>
      <c r="L17" s="24" t="str">
        <f>IF(MID(LOOKUP(A19,Accord,Code),9,1)="0","","●")</f>
        <v>●</v>
      </c>
      <c r="M17" s="25"/>
      <c r="N17" s="1"/>
      <c r="O17" s="24">
        <f>IF(MID(LOOKUP(A19,Accord,Code),11,1)="0","","●")</f>
      </c>
      <c r="P17" s="25"/>
      <c r="Q17" s="1"/>
      <c r="S17" s="1"/>
      <c r="T17" s="24">
        <f>IF(MID(LOOKUP(S19,Accord,Code),2,1)="0","","●")</f>
      </c>
      <c r="U17" s="25"/>
      <c r="V17" s="1"/>
      <c r="W17" s="24">
        <f>IF(MID(LOOKUP(S19,Accord,Code),4,1)="0","","●")</f>
      </c>
      <c r="X17" s="25"/>
      <c r="Y17" s="1"/>
      <c r="Z17" s="1"/>
      <c r="AA17" s="24">
        <f>IF(MID(LOOKUP(S19,Accord,Code),7,1)="0","","●")</f>
      </c>
      <c r="AB17" s="25"/>
      <c r="AC17" s="1"/>
      <c r="AD17" s="24">
        <f>IF(MID(LOOKUP(S19,Accord,Code),9,1)="0","","●")</f>
      </c>
      <c r="AE17" s="25"/>
      <c r="AF17" s="1"/>
      <c r="AG17" s="24">
        <f>IF(MID(LOOKUP(S19,Accord,Code),11,1)="0","","●")</f>
      </c>
      <c r="AH17" s="25"/>
      <c r="AI17" s="1"/>
      <c r="AK17" s="1"/>
      <c r="AL17" s="24">
        <f>IF(MID(LOOKUP(AK19,Accord,Code),2,1)="0","","●")</f>
      </c>
      <c r="AM17" s="25"/>
      <c r="AN17" s="1"/>
      <c r="AO17" s="24">
        <f>IF(MID(LOOKUP(AK19,Accord,Code),4,1)="0","","●")</f>
      </c>
      <c r="AP17" s="25"/>
      <c r="AQ17" s="1"/>
      <c r="AR17" s="1"/>
      <c r="AS17" s="24">
        <f>IF(MID(LOOKUP(AK19,Accord,Code),7,1)="0","","●")</f>
      </c>
      <c r="AT17" s="25"/>
      <c r="AU17" s="1"/>
      <c r="AV17" s="24" t="str">
        <f>IF(MID(LOOKUP(AK19,Accord,Code),9,1)="0","","●")</f>
        <v>●</v>
      </c>
      <c r="AW17" s="25"/>
      <c r="AX17" s="1"/>
      <c r="AY17" s="24">
        <f>IF(MID(LOOKUP(AK19,Accord,Code),11,1)="0","","●")</f>
      </c>
      <c r="AZ17" s="25"/>
      <c r="BA17" s="1"/>
      <c r="BC17" s="1"/>
      <c r="BD17" s="24">
        <f>IF(MID(LOOKUP(BC19,Accord,Code),2,1)="0","","●")</f>
      </c>
      <c r="BE17" s="25"/>
      <c r="BF17" s="1"/>
      <c r="BG17" s="24" t="str">
        <f>IF(MID(LOOKUP(BC19,Accord,Code),4,1)="0","","●")</f>
        <v>●</v>
      </c>
      <c r="BH17" s="25"/>
      <c r="BI17" s="1"/>
      <c r="BJ17" s="1"/>
      <c r="BK17" s="24">
        <f>IF(MID(LOOKUP(BC19,Accord,Code),7,1)="0","","●")</f>
      </c>
      <c r="BL17" s="25"/>
      <c r="BM17" s="1"/>
      <c r="BN17" s="24" t="str">
        <f>IF(MID(LOOKUP(BC19,Accord,Code),9,1)="0","","●")</f>
        <v>●</v>
      </c>
      <c r="BO17" s="25"/>
      <c r="BP17" s="1"/>
      <c r="BQ17" s="24">
        <f>IF(MID(LOOKUP(BC19,Accord,Code),11,1)="0","","●")</f>
      </c>
      <c r="BR17" s="25"/>
      <c r="BS17" s="1"/>
      <c r="BU17" s="1"/>
      <c r="BV17" s="24">
        <f>IF(MID(LOOKUP(BU19,Accord,Code),2,1)="0","","●")</f>
      </c>
      <c r="BW17" s="25"/>
      <c r="BX17" s="1"/>
      <c r="BY17" s="24">
        <f>IF(MID(LOOKUP(BU19,Accord,Code),4,1)="0","","●")</f>
      </c>
      <c r="BZ17" s="25"/>
      <c r="CA17" s="1"/>
      <c r="CB17" s="1"/>
      <c r="CC17" s="24" t="str">
        <f>IF(MID(LOOKUP(BU19,Accord,Code),7,1)="0","","●")</f>
        <v>●</v>
      </c>
      <c r="CD17" s="25"/>
      <c r="CE17" s="1"/>
      <c r="CF17" s="24">
        <f>IF(MID(LOOKUP(BU19,Accord,Code),9,1)="0","","●")</f>
      </c>
      <c r="CG17" s="25"/>
      <c r="CH17" s="1"/>
      <c r="CI17" s="24">
        <f>IF(MID(LOOKUP(BU19,Accord,Code),11,1)="0","","●")</f>
      </c>
      <c r="CJ17" s="25"/>
      <c r="CK17" s="1"/>
      <c r="CM17" s="1"/>
      <c r="CN17" s="24">
        <f>IF(MID(LOOKUP(CM19,Accord,Code),2,1)="0","","●")</f>
      </c>
      <c r="CO17" s="25"/>
      <c r="CP17" s="1"/>
      <c r="CQ17" s="24">
        <f>IF(MID(LOOKUP(CM19,Accord,Code),4,1)="0","","●")</f>
      </c>
      <c r="CR17" s="25"/>
      <c r="CS17" s="1"/>
      <c r="CT17" s="1"/>
      <c r="CU17" s="24">
        <f>IF(MID(LOOKUP(CM19,Accord,Code),7,1)="0","","●")</f>
      </c>
      <c r="CV17" s="25"/>
      <c r="CW17" s="1"/>
      <c r="CX17" s="24">
        <f>IF(MID(LOOKUP(CM19,Accord,Code),9,1)="0","","●")</f>
      </c>
      <c r="CY17" s="25"/>
      <c r="CZ17" s="1"/>
      <c r="DA17" s="24">
        <f>IF(MID(LOOKUP(CM19,Accord,Code),11,1)="0","","●")</f>
      </c>
      <c r="DB17" s="25"/>
      <c r="DC17" s="1"/>
      <c r="DE17" s="1"/>
      <c r="DF17" s="24" t="str">
        <f>IF(MID(LOOKUP(DE19,Accord,Code),2,1)="0","","●")</f>
        <v>●</v>
      </c>
      <c r="DG17" s="25"/>
      <c r="DH17" s="1"/>
      <c r="DI17" s="24">
        <f>IF(MID(LOOKUP(DE19,Accord,Code),4,1)="0","","●")</f>
      </c>
      <c r="DJ17" s="25"/>
      <c r="DK17" s="1"/>
      <c r="DL17" s="1"/>
      <c r="DM17" s="24">
        <f>IF(MID(LOOKUP(DE19,Accord,Code),7,1)="0","","●")</f>
      </c>
      <c r="DN17" s="25"/>
      <c r="DO17" s="1"/>
      <c r="DP17" s="24" t="str">
        <f>IF(MID(LOOKUP(DE19,Accord,Code),9,1)="0","","●")</f>
        <v>●</v>
      </c>
      <c r="DQ17" s="25"/>
      <c r="DR17" s="1"/>
      <c r="DS17" s="24">
        <f>IF(MID(LOOKUP(DE19,Accord,Code),11,1)="0","","●")</f>
      </c>
      <c r="DT17" s="25"/>
      <c r="DU17" s="1"/>
      <c r="DW17" s="1"/>
      <c r="DX17" s="24">
        <f>IF(MID(LOOKUP(DW19,Accord,Code),2,1)="0","","●")</f>
      </c>
      <c r="DY17" s="25"/>
      <c r="DZ17" s="1"/>
      <c r="EA17" s="24">
        <f>IF(MID(LOOKUP(DW19,Accord,Code),4,1)="0","","●")</f>
      </c>
      <c r="EB17" s="25"/>
      <c r="EC17" s="1"/>
      <c r="ED17" s="1"/>
      <c r="EE17" s="24">
        <f>IF(MID(LOOKUP(DW19,Accord,Code),7,1)="0","","●")</f>
      </c>
      <c r="EF17" s="25"/>
      <c r="EG17" s="1"/>
      <c r="EH17" s="24" t="str">
        <f>IF(MID(LOOKUP(DW19,Accord,Code),9,1)="0","","●")</f>
        <v>●</v>
      </c>
      <c r="EI17" s="25"/>
      <c r="EJ17" s="1"/>
      <c r="EK17" s="24">
        <f>IF(MID(LOOKUP(DW19,Accord,Code),11,1)="0","","●")</f>
      </c>
      <c r="EL17" s="25"/>
      <c r="EM17" s="1"/>
      <c r="EO17" s="1"/>
      <c r="EP17" s="24">
        <f>IF(MID(LOOKUP(EO19,Accord,Code),2,1)="0","","●")</f>
      </c>
      <c r="EQ17" s="25"/>
      <c r="ER17" s="1"/>
      <c r="ES17" s="24">
        <f>IF(MID(LOOKUP(EO19,Accord,Code),4,1)="0","","●")</f>
      </c>
      <c r="ET17" s="25"/>
      <c r="EU17" s="1"/>
      <c r="EV17" s="1"/>
      <c r="EW17" s="24">
        <f>IF(MID(LOOKUP(EO19,Accord,Code),7,1)="0","","●")</f>
      </c>
      <c r="EX17" s="25"/>
      <c r="EY17" s="1"/>
      <c r="EZ17" s="24">
        <f>IF(MID(LOOKUP(EO19,Accord,Code),9,1)="0","","●")</f>
      </c>
      <c r="FA17" s="25"/>
      <c r="FB17" s="1"/>
      <c r="FC17" s="24" t="str">
        <f>IF(MID(LOOKUP(EO19,Accord,Code),11,1)="0","","●")</f>
        <v>●</v>
      </c>
      <c r="FD17" s="25"/>
      <c r="FE17" s="1"/>
    </row>
    <row r="18" spans="1:161" ht="60" customHeight="1" thickBot="1">
      <c r="A18" s="19">
        <f>IF(MID(LOOKUP(A19,Accord,Code),1,1)="0","","●")</f>
      </c>
      <c r="B18" s="20"/>
      <c r="C18" s="19">
        <f>IF(MID(LOOKUP(A19,Accord,Code),3,1)="0","","●")</f>
      </c>
      <c r="D18" s="21"/>
      <c r="E18" s="22"/>
      <c r="F18" s="23" t="str">
        <f>IF(MID(LOOKUP(A19,Accord,Code),5,1)="0","","●")</f>
        <v>●</v>
      </c>
      <c r="G18" s="22"/>
      <c r="H18" s="19">
        <f>IF(MID(LOOKUP(A19,Accord,Code),6,1)="0","","●")</f>
      </c>
      <c r="I18" s="20"/>
      <c r="J18" s="19">
        <f>IF(MID(LOOKUP(A19,Accord,Code),8,1)="0","","●")</f>
      </c>
      <c r="K18" s="21"/>
      <c r="L18" s="22"/>
      <c r="M18" s="19">
        <f>IF(MID(LOOKUP(A19,Accord,Code),10,1)="0","","●")</f>
      </c>
      <c r="N18" s="21"/>
      <c r="O18" s="22"/>
      <c r="P18" s="23" t="str">
        <f>IF(MID(LOOKUP(A19,Accord,Code),12,1)="0","","●")</f>
        <v>●</v>
      </c>
      <c r="Q18" s="22"/>
      <c r="S18" s="19">
        <f>IF(MID(LOOKUP(S19,Accord,Code),1,1)="0","","●")</f>
      </c>
      <c r="T18" s="20"/>
      <c r="U18" s="19">
        <f>IF(MID(LOOKUP(S19,Accord,Code),3,1)="0","","●")</f>
      </c>
      <c r="V18" s="21"/>
      <c r="W18" s="22"/>
      <c r="X18" s="23" t="str">
        <f>IF(MID(LOOKUP(S19,Accord,Code),5,1)="0","","●")</f>
        <v>●</v>
      </c>
      <c r="Y18" s="22"/>
      <c r="Z18" s="19">
        <f>IF(MID(LOOKUP(S19,Accord,Code),6,1)="0","","●")</f>
      </c>
      <c r="AA18" s="20"/>
      <c r="AB18" s="19" t="str">
        <f>IF(MID(LOOKUP(S19,Accord,Code),8,1)="0","","●")</f>
        <v>●</v>
      </c>
      <c r="AC18" s="21"/>
      <c r="AD18" s="22"/>
      <c r="AE18" s="19">
        <f>IF(MID(LOOKUP(S19,Accord,Code),10,1)="0","","●")</f>
      </c>
      <c r="AF18" s="21"/>
      <c r="AG18" s="22"/>
      <c r="AH18" s="23" t="str">
        <f>IF(MID(LOOKUP(S19,Accord,Code),12,1)="0","","●")</f>
        <v>●</v>
      </c>
      <c r="AI18" s="22"/>
      <c r="AK18" s="19">
        <f>IF(MID(LOOKUP(AK19,Accord,Code),1,1)="0","","●")</f>
      </c>
      <c r="AL18" s="20"/>
      <c r="AM18" s="19" t="str">
        <f>IF(MID(LOOKUP(AK19,Accord,Code),3,1)="0","","●")</f>
        <v>●</v>
      </c>
      <c r="AN18" s="21"/>
      <c r="AO18" s="22"/>
      <c r="AP18" s="23" t="str">
        <f>IF(MID(LOOKUP(AK19,Accord,Code),5,1)="0","","●")</f>
        <v>●</v>
      </c>
      <c r="AQ18" s="22"/>
      <c r="AR18" s="19">
        <f>IF(MID(LOOKUP(AK19,Accord,Code),6,1)="0","","●")</f>
      </c>
      <c r="AS18" s="20"/>
      <c r="AT18" s="19">
        <f>IF(MID(LOOKUP(AK19,Accord,Code),8,1)="0","","●")</f>
      </c>
      <c r="AU18" s="21"/>
      <c r="AV18" s="22"/>
      <c r="AW18" s="19">
        <f>IF(MID(LOOKUP(AK19,Accord,Code),10,1)="0","","●")</f>
      </c>
      <c r="AX18" s="21"/>
      <c r="AY18" s="22"/>
      <c r="AZ18" s="23" t="str">
        <f>IF(MID(LOOKUP(AK19,Accord,Code),12,1)="0","","●")</f>
        <v>●</v>
      </c>
      <c r="BA18" s="22"/>
      <c r="BC18" s="19">
        <f>IF(MID(LOOKUP(BC19,Accord,Code),1,1)="0","","●")</f>
      </c>
      <c r="BD18" s="20"/>
      <c r="BE18" s="19">
        <f>IF(MID(LOOKUP(BC19,Accord,Code),3,1)="0","","●")</f>
      </c>
      <c r="BF18" s="21"/>
      <c r="BG18" s="22"/>
      <c r="BH18" s="23" t="str">
        <f>IF(MID(LOOKUP(BC19,Accord,Code),5,1)="0","","●")</f>
        <v>●</v>
      </c>
      <c r="BI18" s="22"/>
      <c r="BJ18" s="19">
        <f>IF(MID(LOOKUP(BC19,Accord,Code),6,1)="0","","●")</f>
      </c>
      <c r="BK18" s="20"/>
      <c r="BL18" s="19">
        <f>IF(MID(LOOKUP(BC19,Accord,Code),8,1)="0","","●")</f>
      </c>
      <c r="BM18" s="21"/>
      <c r="BN18" s="22"/>
      <c r="BO18" s="19">
        <f>IF(MID(LOOKUP(BC19,Accord,Code),10,1)="0","","●")</f>
      </c>
      <c r="BP18" s="21"/>
      <c r="BQ18" s="22"/>
      <c r="BR18" s="23" t="str">
        <f>IF(MID(LOOKUP(BC19,Accord,Code),12,1)="0","","●")</f>
        <v>●</v>
      </c>
      <c r="BS18" s="22"/>
      <c r="BU18" s="19">
        <f>IF(MID(LOOKUP(BU19,Accord,Code),1,1)="0","","●")</f>
      </c>
      <c r="BV18" s="20"/>
      <c r="BW18" s="19">
        <f>IF(MID(LOOKUP(BU19,Accord,Code),3,1)="0","","●")</f>
      </c>
      <c r="BX18" s="21"/>
      <c r="BY18" s="22"/>
      <c r="BZ18" s="23" t="str">
        <f>IF(MID(LOOKUP(BU19,Accord,Code),5,1)="0","","●")</f>
        <v>●</v>
      </c>
      <c r="CA18" s="22"/>
      <c r="CB18" s="19">
        <f>IF(MID(LOOKUP(BU19,Accord,Code),6,1)="0","","●")</f>
      </c>
      <c r="CC18" s="20"/>
      <c r="CD18" s="19">
        <f>IF(MID(LOOKUP(BU19,Accord,Code),8,1)="0","","●")</f>
      </c>
      <c r="CE18" s="21"/>
      <c r="CF18" s="22"/>
      <c r="CG18" s="19">
        <f>IF(MID(LOOKUP(BU19,Accord,Code),10,1)="0","","●")</f>
      </c>
      <c r="CH18" s="21"/>
      <c r="CI18" s="22"/>
      <c r="CJ18" s="23" t="str">
        <f>IF(MID(LOOKUP(BU19,Accord,Code),12,1)="0","","●")</f>
        <v>●</v>
      </c>
      <c r="CK18" s="22"/>
      <c r="CM18" s="19">
        <f>IF(MID(LOOKUP(CM19,Accord,Code),1,1)="0","","●")</f>
      </c>
      <c r="CN18" s="20"/>
      <c r="CO18" s="19">
        <f>IF(MID(LOOKUP(CM19,Accord,Code),3,1)="0","","●")</f>
      </c>
      <c r="CP18" s="21"/>
      <c r="CQ18" s="22"/>
      <c r="CR18" s="23" t="str">
        <f>IF(MID(LOOKUP(CM19,Accord,Code),5,1)="0","","●")</f>
        <v>●</v>
      </c>
      <c r="CS18" s="22"/>
      <c r="CT18" s="19">
        <f>IF(MID(LOOKUP(CM19,Accord,Code),6,1)="0","","●")</f>
      </c>
      <c r="CU18" s="20"/>
      <c r="CV18" s="19">
        <f>IF(MID(LOOKUP(CM19,Accord,Code),8,1)="0","","●")</f>
      </c>
      <c r="CW18" s="21"/>
      <c r="CX18" s="22"/>
      <c r="CY18" s="19" t="str">
        <f>IF(MID(LOOKUP(CM19,Accord,Code),10,1)="0","","●")</f>
        <v>●</v>
      </c>
      <c r="CZ18" s="21"/>
      <c r="DA18" s="22"/>
      <c r="DB18" s="23" t="str">
        <f>IF(MID(LOOKUP(CM19,Accord,Code),12,1)="0","","●")</f>
        <v>●</v>
      </c>
      <c r="DC18" s="22"/>
      <c r="DE18" s="19">
        <f>IF(MID(LOOKUP(DE19,Accord,Code),1,1)="0","","●")</f>
      </c>
      <c r="DF18" s="20"/>
      <c r="DG18" s="19">
        <f>IF(MID(LOOKUP(DE19,Accord,Code),3,1)="0","","●")</f>
      </c>
      <c r="DH18" s="21"/>
      <c r="DI18" s="22"/>
      <c r="DJ18" s="23" t="str">
        <f>IF(MID(LOOKUP(DE19,Accord,Code),5,1)="0","","●")</f>
        <v>●</v>
      </c>
      <c r="DK18" s="22"/>
      <c r="DL18" s="19">
        <f>IF(MID(LOOKUP(DE19,Accord,Code),6,1)="0","","●")</f>
      </c>
      <c r="DM18" s="20"/>
      <c r="DN18" s="19">
        <f>IF(MID(LOOKUP(DE19,Accord,Code),8,1)="0","","●")</f>
      </c>
      <c r="DO18" s="21"/>
      <c r="DP18" s="22"/>
      <c r="DQ18" s="19">
        <f>IF(MID(LOOKUP(DE19,Accord,Code),10,1)="0","","●")</f>
      </c>
      <c r="DR18" s="21"/>
      <c r="DS18" s="22"/>
      <c r="DT18" s="23" t="str">
        <f>IF(MID(LOOKUP(DE19,Accord,Code),12,1)="0","","●")</f>
        <v>●</v>
      </c>
      <c r="DU18" s="22"/>
      <c r="DW18" s="19" t="str">
        <f>IF(MID(LOOKUP(DW19,Accord,Code),1,1)="0","","●")</f>
        <v>●</v>
      </c>
      <c r="DX18" s="20"/>
      <c r="DY18" s="19">
        <f>IF(MID(LOOKUP(DW19,Accord,Code),3,1)="0","","●")</f>
      </c>
      <c r="DZ18" s="21"/>
      <c r="EA18" s="22"/>
      <c r="EB18" s="23" t="str">
        <f>IF(MID(LOOKUP(DW19,Accord,Code),5,1)="0","","●")</f>
        <v>●</v>
      </c>
      <c r="EC18" s="22"/>
      <c r="ED18" s="19">
        <f>IF(MID(LOOKUP(DW19,Accord,Code),6,1)="0","","●")</f>
      </c>
      <c r="EE18" s="20"/>
      <c r="EF18" s="19">
        <f>IF(MID(LOOKUP(DW19,Accord,Code),8,1)="0","","●")</f>
      </c>
      <c r="EG18" s="21"/>
      <c r="EH18" s="22"/>
      <c r="EI18" s="19">
        <f>IF(MID(LOOKUP(DW19,Accord,Code),10,1)="0","","●")</f>
      </c>
      <c r="EJ18" s="21"/>
      <c r="EK18" s="22"/>
      <c r="EL18" s="23">
        <f>IF(MID(LOOKUP(DW19,Accord,Code),12,1)="0","","●")</f>
      </c>
      <c r="EM18" s="22"/>
      <c r="EO18" s="19">
        <f>IF(MID(LOOKUP(EO19,Accord,Code),1,1)="0","","●")</f>
      </c>
      <c r="EP18" s="20"/>
      <c r="EQ18" s="19">
        <f>IF(MID(LOOKUP(EO19,Accord,Code),3,1)="0","","●")</f>
      </c>
      <c r="ER18" s="21"/>
      <c r="ES18" s="22"/>
      <c r="ET18" s="23" t="str">
        <f>IF(MID(LOOKUP(EO19,Accord,Code),5,1)="0","","●")</f>
        <v>●</v>
      </c>
      <c r="EU18" s="22"/>
      <c r="EV18" s="19">
        <f>IF(MID(LOOKUP(EO19,Accord,Code),6,1)="0","","●")</f>
      </c>
      <c r="EW18" s="20"/>
      <c r="EX18" s="19" t="str">
        <f>IF(MID(LOOKUP(EO19,Accord,Code),8,1)="0","","●")</f>
        <v>●</v>
      </c>
      <c r="EY18" s="21"/>
      <c r="EZ18" s="22"/>
      <c r="FA18" s="19">
        <f>IF(MID(LOOKUP(EO19,Accord,Code),10,1)="0","","●")</f>
      </c>
      <c r="FB18" s="21"/>
      <c r="FC18" s="22"/>
      <c r="FD18" s="23">
        <f>IF(MID(LOOKUP(EO19,Accord,Code),12,1)="0","","●")</f>
      </c>
      <c r="FE18" s="22"/>
    </row>
    <row r="19" spans="1:162" ht="44.25">
      <c r="A19" s="18" t="str">
        <f>$FF19&amp;MID(A$3,2,8)</f>
        <v>E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18" t="str">
        <f>$FF19&amp;MID(S$3,2,8)</f>
        <v>Em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K19" s="18" t="str">
        <f>$FF19&amp;MID(AK$3,2,8)</f>
        <v>E7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C19" s="18" t="str">
        <f>$FF19&amp;MID(BC$3,2,8)</f>
        <v>Emaj7</v>
      </c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U19" s="18" t="str">
        <f>$FF19&amp;MID(BU$3,2,8)</f>
        <v>E2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M19" s="18" t="str">
        <f>$FF19&amp;MID(CM$3,2,8)</f>
        <v>E4</v>
      </c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E19" s="18" t="str">
        <f>$FF19&amp;MID(DE$3,2,8)</f>
        <v>E6</v>
      </c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W19" s="18" t="str">
        <f>$FF19&amp;MID(DW$3,2,8)</f>
        <v>E+</v>
      </c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O19" s="18" t="str">
        <f>$FF19&amp;MID(EO$3,2,8)</f>
        <v>E-</v>
      </c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2" t="s">
        <v>37</v>
      </c>
    </row>
    <row r="20" ht="45" thickBot="1"/>
    <row r="21" spans="1:161" ht="111" customHeight="1" thickBot="1">
      <c r="A21" s="1"/>
      <c r="B21" s="24">
        <f>IF(MID(LOOKUP(A23,Accord,Code),2,1)="0","","●")</f>
      </c>
      <c r="C21" s="25"/>
      <c r="D21" s="1"/>
      <c r="E21" s="24">
        <f>IF(MID(LOOKUP(A23,Accord,Code),4,1)="0","","●")</f>
      </c>
      <c r="F21" s="25"/>
      <c r="G21" s="1"/>
      <c r="H21" s="1"/>
      <c r="I21" s="24">
        <f>IF(MID(LOOKUP(A23,Accord,Code),7,1)="0","","●")</f>
      </c>
      <c r="J21" s="25"/>
      <c r="K21" s="1"/>
      <c r="L21" s="24">
        <f>IF(MID(LOOKUP(A23,Accord,Code),9,1)="0","","●")</f>
      </c>
      <c r="M21" s="25"/>
      <c r="N21" s="1"/>
      <c r="O21" s="24">
        <f>IF(MID(LOOKUP(A23,Accord,Code),11,1)="0","","●")</f>
      </c>
      <c r="P21" s="25"/>
      <c r="Q21" s="1"/>
      <c r="S21" s="1"/>
      <c r="T21" s="24">
        <f>IF(MID(LOOKUP(S23,Accord,Code),2,1)="0","","●")</f>
      </c>
      <c r="U21" s="25"/>
      <c r="V21" s="1"/>
      <c r="W21" s="24">
        <f>IF(MID(LOOKUP(S23,Accord,Code),4,1)="0","","●")</f>
      </c>
      <c r="X21" s="25"/>
      <c r="Y21" s="1"/>
      <c r="Z21" s="1"/>
      <c r="AA21" s="24">
        <f>IF(MID(LOOKUP(S23,Accord,Code),7,1)="0","","●")</f>
      </c>
      <c r="AB21" s="25"/>
      <c r="AC21" s="1"/>
      <c r="AD21" s="24" t="str">
        <f>IF(MID(LOOKUP(S23,Accord,Code),9,1)="0","","●")</f>
        <v>●</v>
      </c>
      <c r="AE21" s="25"/>
      <c r="AF21" s="1"/>
      <c r="AG21" s="24">
        <f>IF(MID(LOOKUP(S23,Accord,Code),11,1)="0","","●")</f>
      </c>
      <c r="AH21" s="25"/>
      <c r="AI21" s="1"/>
      <c r="AK21" s="1"/>
      <c r="AL21" s="24">
        <f>IF(MID(LOOKUP(AK23,Accord,Code),2,1)="0","","●")</f>
      </c>
      <c r="AM21" s="25"/>
      <c r="AN21" s="1"/>
      <c r="AO21" s="24" t="str">
        <f>IF(MID(LOOKUP(AK23,Accord,Code),4,1)="0","","●")</f>
        <v>●</v>
      </c>
      <c r="AP21" s="25"/>
      <c r="AQ21" s="1"/>
      <c r="AR21" s="1"/>
      <c r="AS21" s="24">
        <f>IF(MID(LOOKUP(AK23,Accord,Code),7,1)="0","","●")</f>
      </c>
      <c r="AT21" s="25"/>
      <c r="AU21" s="1"/>
      <c r="AV21" s="24">
        <f>IF(MID(LOOKUP(AK23,Accord,Code),9,1)="0","","●")</f>
      </c>
      <c r="AW21" s="25"/>
      <c r="AX21" s="1"/>
      <c r="AY21" s="24">
        <f>IF(MID(LOOKUP(AK23,Accord,Code),11,1)="0","","●")</f>
      </c>
      <c r="AZ21" s="25"/>
      <c r="BA21" s="1"/>
      <c r="BC21" s="1"/>
      <c r="BD21" s="24">
        <f>IF(MID(LOOKUP(BC23,Accord,Code),2,1)="0","","●")</f>
      </c>
      <c r="BE21" s="25"/>
      <c r="BF21" s="1"/>
      <c r="BG21" s="24">
        <f>IF(MID(LOOKUP(BC23,Accord,Code),4,1)="0","","●")</f>
      </c>
      <c r="BH21" s="25"/>
      <c r="BI21" s="1"/>
      <c r="BJ21" s="1"/>
      <c r="BK21" s="24">
        <f>IF(MID(LOOKUP(BC23,Accord,Code),7,1)="0","","●")</f>
      </c>
      <c r="BL21" s="25"/>
      <c r="BM21" s="1"/>
      <c r="BN21" s="24">
        <f>IF(MID(LOOKUP(BC23,Accord,Code),9,1)="0","","●")</f>
      </c>
      <c r="BO21" s="25"/>
      <c r="BP21" s="1"/>
      <c r="BQ21" s="24">
        <f>IF(MID(LOOKUP(BC23,Accord,Code),11,1)="0","","●")</f>
      </c>
      <c r="BR21" s="25"/>
      <c r="BS21" s="1"/>
      <c r="BU21" s="1"/>
      <c r="BV21" s="24">
        <f>IF(MID(LOOKUP(BU23,Accord,Code),2,1)="0","","●")</f>
      </c>
      <c r="BW21" s="25"/>
      <c r="BX21" s="1"/>
      <c r="BY21" s="24">
        <f>IF(MID(LOOKUP(BU23,Accord,Code),4,1)="0","","●")</f>
      </c>
      <c r="BZ21" s="25"/>
      <c r="CA21" s="1"/>
      <c r="CB21" s="1"/>
      <c r="CC21" s="24">
        <f>IF(MID(LOOKUP(BU23,Accord,Code),7,1)="0","","●")</f>
      </c>
      <c r="CD21" s="25"/>
      <c r="CE21" s="1"/>
      <c r="CF21" s="24">
        <f>IF(MID(LOOKUP(BU23,Accord,Code),9,1)="0","","●")</f>
      </c>
      <c r="CG21" s="25"/>
      <c r="CH21" s="1"/>
      <c r="CI21" s="24">
        <f>IF(MID(LOOKUP(BU23,Accord,Code),11,1)="0","","●")</f>
      </c>
      <c r="CJ21" s="25"/>
      <c r="CK21" s="1"/>
      <c r="CM21" s="1"/>
      <c r="CN21" s="24">
        <f>IF(MID(LOOKUP(CM23,Accord,Code),2,1)="0","","●")</f>
      </c>
      <c r="CO21" s="25"/>
      <c r="CP21" s="1"/>
      <c r="CQ21" s="24">
        <f>IF(MID(LOOKUP(CM23,Accord,Code),4,1)="0","","●")</f>
      </c>
      <c r="CR21" s="25"/>
      <c r="CS21" s="1"/>
      <c r="CT21" s="1"/>
      <c r="CU21" s="24">
        <f>IF(MID(LOOKUP(CM23,Accord,Code),7,1)="0","","●")</f>
      </c>
      <c r="CV21" s="25"/>
      <c r="CW21" s="1"/>
      <c r="CX21" s="24">
        <f>IF(MID(LOOKUP(CM23,Accord,Code),9,1)="0","","●")</f>
      </c>
      <c r="CY21" s="25"/>
      <c r="CZ21" s="1"/>
      <c r="DA21" s="24" t="str">
        <f>IF(MID(LOOKUP(CM23,Accord,Code),11,1)="0","","●")</f>
        <v>●</v>
      </c>
      <c r="DB21" s="25"/>
      <c r="DC21" s="1"/>
      <c r="DE21" s="1"/>
      <c r="DF21" s="24">
        <f>IF(MID(LOOKUP(DE23,Accord,Code),2,1)="0","","●")</f>
      </c>
      <c r="DG21" s="25"/>
      <c r="DH21" s="1"/>
      <c r="DI21" s="24">
        <f>IF(MID(LOOKUP(DE23,Accord,Code),4,1)="0","","●")</f>
      </c>
      <c r="DJ21" s="25"/>
      <c r="DK21" s="1"/>
      <c r="DL21" s="1"/>
      <c r="DM21" s="24">
        <f>IF(MID(LOOKUP(DE23,Accord,Code),7,1)="0","","●")</f>
      </c>
      <c r="DN21" s="25"/>
      <c r="DO21" s="1"/>
      <c r="DP21" s="24">
        <f>IF(MID(LOOKUP(DE23,Accord,Code),9,1)="0","","●")</f>
      </c>
      <c r="DQ21" s="25"/>
      <c r="DR21" s="1"/>
      <c r="DS21" s="24">
        <f>IF(MID(LOOKUP(DE23,Accord,Code),11,1)="0","","●")</f>
      </c>
      <c r="DT21" s="25"/>
      <c r="DU21" s="1"/>
      <c r="DW21" s="1"/>
      <c r="DX21" s="24" t="str">
        <f>IF(MID(LOOKUP(DW23,Accord,Code),2,1)="0","","●")</f>
        <v>●</v>
      </c>
      <c r="DY21" s="25"/>
      <c r="DZ21" s="1"/>
      <c r="EA21" s="24">
        <f>IF(MID(LOOKUP(DW23,Accord,Code),4,1)="0","","●")</f>
      </c>
      <c r="EB21" s="25"/>
      <c r="EC21" s="1"/>
      <c r="ED21" s="1"/>
      <c r="EE21" s="24">
        <f>IF(MID(LOOKUP(DW23,Accord,Code),7,1)="0","","●")</f>
      </c>
      <c r="EF21" s="25"/>
      <c r="EG21" s="1"/>
      <c r="EH21" s="24">
        <f>IF(MID(LOOKUP(DW23,Accord,Code),9,1)="0","","●")</f>
      </c>
      <c r="EI21" s="25"/>
      <c r="EJ21" s="1"/>
      <c r="EK21" s="24">
        <f>IF(MID(LOOKUP(DW23,Accord,Code),11,1)="0","","●")</f>
      </c>
      <c r="EL21" s="25"/>
      <c r="EM21" s="1"/>
      <c r="EO21" s="1"/>
      <c r="EP21" s="24">
        <f>IF(MID(LOOKUP(EO23,Accord,Code),2,1)="0","","●")</f>
      </c>
      <c r="EQ21" s="25"/>
      <c r="ER21" s="1"/>
      <c r="ES21" s="24">
        <f>IF(MID(LOOKUP(EO23,Accord,Code),4,1)="0","","●")</f>
      </c>
      <c r="ET21" s="25"/>
      <c r="EU21" s="1"/>
      <c r="EV21" s="1"/>
      <c r="EW21" s="24">
        <f>IF(MID(LOOKUP(EO23,Accord,Code),7,1)="0","","●")</f>
      </c>
      <c r="EX21" s="25"/>
      <c r="EY21" s="1"/>
      <c r="EZ21" s="24" t="str">
        <f>IF(MID(LOOKUP(EO23,Accord,Code),9,1)="0","","●")</f>
        <v>●</v>
      </c>
      <c r="FA21" s="25"/>
      <c r="FB21" s="1"/>
      <c r="FC21" s="24">
        <f>IF(MID(LOOKUP(EO23,Accord,Code),11,1)="0","","●")</f>
      </c>
      <c r="FD21" s="25"/>
      <c r="FE21" s="1"/>
    </row>
    <row r="22" spans="1:161" ht="60" customHeight="1" thickBot="1">
      <c r="A22" s="19" t="str">
        <f>IF(MID(LOOKUP(A23,Accord,Code),1,1)="0","","●")</f>
        <v>●</v>
      </c>
      <c r="B22" s="20"/>
      <c r="C22" s="19">
        <f>IF(MID(LOOKUP(A23,Accord,Code),3,1)="0","","●")</f>
      </c>
      <c r="D22" s="21"/>
      <c r="E22" s="22"/>
      <c r="F22" s="23">
        <f>IF(MID(LOOKUP(A23,Accord,Code),5,1)="0","","●")</f>
      </c>
      <c r="G22" s="22"/>
      <c r="H22" s="19" t="str">
        <f>IF(MID(LOOKUP(A23,Accord,Code),6,1)="0","","●")</f>
        <v>●</v>
      </c>
      <c r="I22" s="20"/>
      <c r="J22" s="19">
        <f>IF(MID(LOOKUP(A23,Accord,Code),8,1)="0","","●")</f>
      </c>
      <c r="K22" s="21"/>
      <c r="L22" s="22"/>
      <c r="M22" s="19" t="str">
        <f>IF(MID(LOOKUP(A23,Accord,Code),10,1)="0","","●")</f>
        <v>●</v>
      </c>
      <c r="N22" s="21"/>
      <c r="O22" s="22"/>
      <c r="P22" s="23">
        <f>IF(MID(LOOKUP(A23,Accord,Code),12,1)="0","","●")</f>
      </c>
      <c r="Q22" s="22"/>
      <c r="S22" s="19" t="str">
        <f>IF(MID(LOOKUP(S23,Accord,Code),1,1)="0","","●")</f>
        <v>●</v>
      </c>
      <c r="T22" s="20"/>
      <c r="U22" s="19">
        <f>IF(MID(LOOKUP(S23,Accord,Code),3,1)="0","","●")</f>
      </c>
      <c r="V22" s="21"/>
      <c r="W22" s="22"/>
      <c r="X22" s="23">
        <f>IF(MID(LOOKUP(S23,Accord,Code),5,1)="0","","●")</f>
      </c>
      <c r="Y22" s="22"/>
      <c r="Z22" s="19" t="str">
        <f>IF(MID(LOOKUP(S23,Accord,Code),6,1)="0","","●")</f>
        <v>●</v>
      </c>
      <c r="AA22" s="20"/>
      <c r="AB22" s="19">
        <f>IF(MID(LOOKUP(S23,Accord,Code),8,1)="0","","●")</f>
      </c>
      <c r="AC22" s="21"/>
      <c r="AD22" s="22"/>
      <c r="AE22" s="19">
        <f>IF(MID(LOOKUP(S23,Accord,Code),10,1)="0","","●")</f>
      </c>
      <c r="AF22" s="21"/>
      <c r="AG22" s="22"/>
      <c r="AH22" s="23">
        <f>IF(MID(LOOKUP(S23,Accord,Code),12,1)="0","","●")</f>
      </c>
      <c r="AI22" s="22"/>
      <c r="AK22" s="19" t="str">
        <f>IF(MID(LOOKUP(AK23,Accord,Code),1,1)="0","","●")</f>
        <v>●</v>
      </c>
      <c r="AL22" s="20"/>
      <c r="AM22" s="19">
        <f>IF(MID(LOOKUP(AK23,Accord,Code),3,1)="0","","●")</f>
      </c>
      <c r="AN22" s="21"/>
      <c r="AO22" s="22"/>
      <c r="AP22" s="23">
        <f>IF(MID(LOOKUP(AK23,Accord,Code),5,1)="0","","●")</f>
      </c>
      <c r="AQ22" s="22"/>
      <c r="AR22" s="19" t="str">
        <f>IF(MID(LOOKUP(AK23,Accord,Code),6,1)="0","","●")</f>
        <v>●</v>
      </c>
      <c r="AS22" s="20"/>
      <c r="AT22" s="19">
        <f>IF(MID(LOOKUP(AK23,Accord,Code),8,1)="0","","●")</f>
      </c>
      <c r="AU22" s="21"/>
      <c r="AV22" s="22"/>
      <c r="AW22" s="19" t="str">
        <f>IF(MID(LOOKUP(AK23,Accord,Code),10,1)="0","","●")</f>
        <v>●</v>
      </c>
      <c r="AX22" s="21"/>
      <c r="AY22" s="22"/>
      <c r="AZ22" s="23">
        <f>IF(MID(LOOKUP(AK23,Accord,Code),12,1)="0","","●")</f>
      </c>
      <c r="BA22" s="22"/>
      <c r="BC22" s="19" t="str">
        <f>IF(MID(LOOKUP(BC23,Accord,Code),1,1)="0","","●")</f>
        <v>●</v>
      </c>
      <c r="BD22" s="20"/>
      <c r="BE22" s="19">
        <f>IF(MID(LOOKUP(BC23,Accord,Code),3,1)="0","","●")</f>
      </c>
      <c r="BF22" s="21"/>
      <c r="BG22" s="22"/>
      <c r="BH22" s="23" t="str">
        <f>IF(MID(LOOKUP(BC23,Accord,Code),5,1)="0","","●")</f>
        <v>●</v>
      </c>
      <c r="BI22" s="22"/>
      <c r="BJ22" s="19" t="str">
        <f>IF(MID(LOOKUP(BC23,Accord,Code),6,1)="0","","●")</f>
        <v>●</v>
      </c>
      <c r="BK22" s="20"/>
      <c r="BL22" s="19">
        <f>IF(MID(LOOKUP(BC23,Accord,Code),8,1)="0","","●")</f>
      </c>
      <c r="BM22" s="21"/>
      <c r="BN22" s="22"/>
      <c r="BO22" s="19" t="str">
        <f>IF(MID(LOOKUP(BC23,Accord,Code),10,1)="0","","●")</f>
        <v>●</v>
      </c>
      <c r="BP22" s="21"/>
      <c r="BQ22" s="22"/>
      <c r="BR22" s="23">
        <f>IF(MID(LOOKUP(BC23,Accord,Code),12,1)="0","","●")</f>
      </c>
      <c r="BS22" s="22"/>
      <c r="BU22" s="19" t="str">
        <f>IF(MID(LOOKUP(BU23,Accord,Code),1,1)="0","","●")</f>
        <v>●</v>
      </c>
      <c r="BV22" s="20"/>
      <c r="BW22" s="19">
        <f>IF(MID(LOOKUP(BU23,Accord,Code),3,1)="0","","●")</f>
      </c>
      <c r="BX22" s="21"/>
      <c r="BY22" s="22"/>
      <c r="BZ22" s="23">
        <f>IF(MID(LOOKUP(BU23,Accord,Code),5,1)="0","","●")</f>
      </c>
      <c r="CA22" s="22"/>
      <c r="CB22" s="19" t="str">
        <f>IF(MID(LOOKUP(BU23,Accord,Code),6,1)="0","","●")</f>
        <v>●</v>
      </c>
      <c r="CC22" s="20"/>
      <c r="CD22" s="19" t="str">
        <f>IF(MID(LOOKUP(BU23,Accord,Code),8,1)="0","","●")</f>
        <v>●</v>
      </c>
      <c r="CE22" s="21"/>
      <c r="CF22" s="22"/>
      <c r="CG22" s="19">
        <f>IF(MID(LOOKUP(BU23,Accord,Code),10,1)="0","","●")</f>
      </c>
      <c r="CH22" s="21"/>
      <c r="CI22" s="22"/>
      <c r="CJ22" s="23">
        <f>IF(MID(LOOKUP(BU23,Accord,Code),12,1)="0","","●")</f>
      </c>
      <c r="CK22" s="22"/>
      <c r="CM22" s="19" t="str">
        <f>IF(MID(LOOKUP(CM23,Accord,Code),1,1)="0","","●")</f>
        <v>●</v>
      </c>
      <c r="CN22" s="20"/>
      <c r="CO22" s="19">
        <f>IF(MID(LOOKUP(CM23,Accord,Code),3,1)="0","","●")</f>
      </c>
      <c r="CP22" s="21"/>
      <c r="CQ22" s="22"/>
      <c r="CR22" s="23">
        <f>IF(MID(LOOKUP(CM23,Accord,Code),5,1)="0","","●")</f>
      </c>
      <c r="CS22" s="22"/>
      <c r="CT22" s="19" t="str">
        <f>IF(MID(LOOKUP(CM23,Accord,Code),6,1)="0","","●")</f>
        <v>●</v>
      </c>
      <c r="CU22" s="20"/>
      <c r="CV22" s="19">
        <f>IF(MID(LOOKUP(CM23,Accord,Code),8,1)="0","","●")</f>
      </c>
      <c r="CW22" s="21"/>
      <c r="CX22" s="22"/>
      <c r="CY22" s="19">
        <f>IF(MID(LOOKUP(CM23,Accord,Code),10,1)="0","","●")</f>
      </c>
      <c r="CZ22" s="21"/>
      <c r="DA22" s="22"/>
      <c r="DB22" s="23">
        <f>IF(MID(LOOKUP(CM23,Accord,Code),12,1)="0","","●")</f>
      </c>
      <c r="DC22" s="22"/>
      <c r="DE22" s="19" t="str">
        <f>IF(MID(LOOKUP(DE23,Accord,Code),1,1)="0","","●")</f>
        <v>●</v>
      </c>
      <c r="DF22" s="20"/>
      <c r="DG22" s="19" t="str">
        <f>IF(MID(LOOKUP(DE23,Accord,Code),3,1)="0","","●")</f>
        <v>●</v>
      </c>
      <c r="DH22" s="21"/>
      <c r="DI22" s="22"/>
      <c r="DJ22" s="23">
        <f>IF(MID(LOOKUP(DE23,Accord,Code),5,1)="0","","●")</f>
      </c>
      <c r="DK22" s="22"/>
      <c r="DL22" s="19" t="str">
        <f>IF(MID(LOOKUP(DE23,Accord,Code),6,1)="0","","●")</f>
        <v>●</v>
      </c>
      <c r="DM22" s="20"/>
      <c r="DN22" s="19">
        <f>IF(MID(LOOKUP(DE23,Accord,Code),8,1)="0","","●")</f>
      </c>
      <c r="DO22" s="21"/>
      <c r="DP22" s="22"/>
      <c r="DQ22" s="19" t="str">
        <f>IF(MID(LOOKUP(DE23,Accord,Code),10,1)="0","","●")</f>
        <v>●</v>
      </c>
      <c r="DR22" s="21"/>
      <c r="DS22" s="22"/>
      <c r="DT22" s="23">
        <f>IF(MID(LOOKUP(DE23,Accord,Code),12,1)="0","","●")</f>
      </c>
      <c r="DU22" s="22"/>
      <c r="DW22" s="19">
        <f>IF(MID(LOOKUP(DW23,Accord,Code),1,1)="0","","●")</f>
      </c>
      <c r="DX22" s="20"/>
      <c r="DY22" s="19">
        <f>IF(MID(LOOKUP(DW23,Accord,Code),3,1)="0","","●")</f>
      </c>
      <c r="DZ22" s="21"/>
      <c r="EA22" s="22"/>
      <c r="EB22" s="23">
        <f>IF(MID(LOOKUP(DW23,Accord,Code),5,1)="0","","●")</f>
      </c>
      <c r="EC22" s="22"/>
      <c r="ED22" s="19" t="str">
        <f>IF(MID(LOOKUP(DW23,Accord,Code),6,1)="0","","●")</f>
        <v>●</v>
      </c>
      <c r="EE22" s="20"/>
      <c r="EF22" s="19">
        <f>IF(MID(LOOKUP(DW23,Accord,Code),8,1)="0","","●")</f>
      </c>
      <c r="EG22" s="21"/>
      <c r="EH22" s="22"/>
      <c r="EI22" s="19" t="str">
        <f>IF(MID(LOOKUP(DW23,Accord,Code),10,1)="0","","●")</f>
        <v>●</v>
      </c>
      <c r="EJ22" s="21"/>
      <c r="EK22" s="22"/>
      <c r="EL22" s="23">
        <f>IF(MID(LOOKUP(DW23,Accord,Code),12,1)="0","","●")</f>
      </c>
      <c r="EM22" s="22"/>
      <c r="EO22" s="19">
        <f>IF(MID(LOOKUP(EO23,Accord,Code),1,1)="0","","●")</f>
      </c>
      <c r="EP22" s="20"/>
      <c r="EQ22" s="19">
        <f>IF(MID(LOOKUP(EO23,Accord,Code),3,1)="0","","●")</f>
      </c>
      <c r="ER22" s="21"/>
      <c r="ES22" s="22"/>
      <c r="ET22" s="23">
        <f>IF(MID(LOOKUP(EO23,Accord,Code),5,1)="0","","●")</f>
      </c>
      <c r="EU22" s="22"/>
      <c r="EV22" s="19" t="str">
        <f>IF(MID(LOOKUP(EO23,Accord,Code),6,1)="0","","●")</f>
        <v>●</v>
      </c>
      <c r="EW22" s="20"/>
      <c r="EX22" s="19">
        <f>IF(MID(LOOKUP(EO23,Accord,Code),8,1)="0","","●")</f>
      </c>
      <c r="EY22" s="21"/>
      <c r="EZ22" s="22"/>
      <c r="FA22" s="19">
        <f>IF(MID(LOOKUP(EO23,Accord,Code),10,1)="0","","●")</f>
      </c>
      <c r="FB22" s="21"/>
      <c r="FC22" s="22"/>
      <c r="FD22" s="23" t="str">
        <f>IF(MID(LOOKUP(EO23,Accord,Code),12,1)="0","","●")</f>
        <v>●</v>
      </c>
      <c r="FE22" s="22"/>
    </row>
    <row r="23" spans="1:162" ht="44.25">
      <c r="A23" s="18" t="str">
        <f>$FF23&amp;MID(A$3,2,8)</f>
        <v>F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S23" s="18" t="str">
        <f>$FF23&amp;MID(S$3,2,8)</f>
        <v>Fm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K23" s="18" t="str">
        <f>$FF23&amp;MID(AK$3,2,8)</f>
        <v>F7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C23" s="18" t="str">
        <f>$FF23&amp;MID(BC$3,2,8)</f>
        <v>Fmaj7</v>
      </c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U23" s="18" t="str">
        <f>$FF23&amp;MID(BU$3,2,8)</f>
        <v>F2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M23" s="18" t="str">
        <f>$FF23&amp;MID(CM$3,2,8)</f>
        <v>F4</v>
      </c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E23" s="18" t="str">
        <f>$FF23&amp;MID(DE$3,2,8)</f>
        <v>F6</v>
      </c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W23" s="18" t="str">
        <f>$FF23&amp;MID(DW$3,2,8)</f>
        <v>F+</v>
      </c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O23" s="18" t="str">
        <f>$FF23&amp;MID(EO$3,2,8)</f>
        <v>F-</v>
      </c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2" t="s">
        <v>38</v>
      </c>
    </row>
    <row r="24" ht="45" thickBot="1"/>
    <row r="25" spans="1:161" ht="111" customHeight="1" thickBot="1">
      <c r="A25" s="1"/>
      <c r="B25" s="24" t="str">
        <f>IF(MID(LOOKUP(A27,Accord,Code),2,1)="0","","●")</f>
        <v>●</v>
      </c>
      <c r="C25" s="25"/>
      <c r="D25" s="1"/>
      <c r="E25" s="24">
        <f>IF(MID(LOOKUP(A27,Accord,Code),4,1)="0","","●")</f>
      </c>
      <c r="F25" s="25"/>
      <c r="G25" s="1"/>
      <c r="H25" s="1"/>
      <c r="I25" s="24" t="str">
        <f>IF(MID(LOOKUP(A27,Accord,Code),7,1)="0","","●")</f>
        <v>●</v>
      </c>
      <c r="J25" s="25"/>
      <c r="K25" s="1"/>
      <c r="L25" s="24">
        <f>IF(MID(LOOKUP(A27,Accord,Code),9,1)="0","","●")</f>
      </c>
      <c r="M25" s="25"/>
      <c r="N25" s="1"/>
      <c r="O25" s="24" t="str">
        <f>IF(MID(LOOKUP(A27,Accord,Code),11,1)="0","","●")</f>
        <v>●</v>
      </c>
      <c r="P25" s="25"/>
      <c r="Q25" s="1"/>
      <c r="S25" s="1"/>
      <c r="T25" s="24" t="str">
        <f>IF(MID(LOOKUP(S27,Accord,Code),2,1)="0","","●")</f>
        <v>●</v>
      </c>
      <c r="U25" s="25"/>
      <c r="V25" s="1"/>
      <c r="W25" s="24">
        <f>IF(MID(LOOKUP(S27,Accord,Code),4,1)="0","","●")</f>
      </c>
      <c r="X25" s="25"/>
      <c r="Y25" s="1"/>
      <c r="Z25" s="1"/>
      <c r="AA25" s="24" t="str">
        <f>IF(MID(LOOKUP(S27,Accord,Code),7,1)="0","","●")</f>
        <v>●</v>
      </c>
      <c r="AB25" s="25"/>
      <c r="AC25" s="1"/>
      <c r="AD25" s="24">
        <f>IF(MID(LOOKUP(S27,Accord,Code),9,1)="0","","●")</f>
      </c>
      <c r="AE25" s="25"/>
      <c r="AF25" s="1"/>
      <c r="AG25" s="24">
        <f>IF(MID(LOOKUP(S27,Accord,Code),11,1)="0","","●")</f>
      </c>
      <c r="AH25" s="25"/>
      <c r="AI25" s="1"/>
      <c r="AK25" s="1"/>
      <c r="AL25" s="24" t="str">
        <f>IF(MID(LOOKUP(AK27,Accord,Code),2,1)="0","","●")</f>
        <v>●</v>
      </c>
      <c r="AM25" s="25"/>
      <c r="AN25" s="1"/>
      <c r="AO25" s="24">
        <f>IF(MID(LOOKUP(AK27,Accord,Code),4,1)="0","","●")</f>
      </c>
      <c r="AP25" s="25"/>
      <c r="AQ25" s="1"/>
      <c r="AR25" s="1"/>
      <c r="AS25" s="24" t="str">
        <f>IF(MID(LOOKUP(AK27,Accord,Code),7,1)="0","","●")</f>
        <v>●</v>
      </c>
      <c r="AT25" s="25"/>
      <c r="AU25" s="1"/>
      <c r="AV25" s="24">
        <f>IF(MID(LOOKUP(AK27,Accord,Code),9,1)="0","","●")</f>
      </c>
      <c r="AW25" s="25"/>
      <c r="AX25" s="1"/>
      <c r="AY25" s="24" t="str">
        <f>IF(MID(LOOKUP(AK27,Accord,Code),11,1)="0","","●")</f>
        <v>●</v>
      </c>
      <c r="AZ25" s="25"/>
      <c r="BA25" s="1"/>
      <c r="BC25" s="1"/>
      <c r="BD25" s="24" t="str">
        <f>IF(MID(LOOKUP(BC27,Accord,Code),2,1)="0","","●")</f>
        <v>●</v>
      </c>
      <c r="BE25" s="25"/>
      <c r="BF25" s="1"/>
      <c r="BG25" s="24">
        <f>IF(MID(LOOKUP(BC27,Accord,Code),4,1)="0","","●")</f>
      </c>
      <c r="BH25" s="25"/>
      <c r="BI25" s="1"/>
      <c r="BJ25" s="1"/>
      <c r="BK25" s="24" t="str">
        <f>IF(MID(LOOKUP(BC27,Accord,Code),7,1)="0","","●")</f>
        <v>●</v>
      </c>
      <c r="BL25" s="25"/>
      <c r="BM25" s="1"/>
      <c r="BN25" s="24">
        <f>IF(MID(LOOKUP(BC27,Accord,Code),9,1)="0","","●")</f>
      </c>
      <c r="BO25" s="25"/>
      <c r="BP25" s="1"/>
      <c r="BQ25" s="24" t="str">
        <f>IF(MID(LOOKUP(BC27,Accord,Code),11,1)="0","","●")</f>
        <v>●</v>
      </c>
      <c r="BR25" s="25"/>
      <c r="BS25" s="1"/>
      <c r="BU25" s="1"/>
      <c r="BV25" s="24" t="str">
        <f>IF(MID(LOOKUP(BU27,Accord,Code),2,1)="0","","●")</f>
        <v>●</v>
      </c>
      <c r="BW25" s="25"/>
      <c r="BX25" s="1"/>
      <c r="BY25" s="24">
        <f>IF(MID(LOOKUP(BU27,Accord,Code),4,1)="0","","●")</f>
      </c>
      <c r="BZ25" s="25"/>
      <c r="CA25" s="1"/>
      <c r="CB25" s="1"/>
      <c r="CC25" s="24" t="str">
        <f>IF(MID(LOOKUP(BU27,Accord,Code),7,1)="0","","●")</f>
        <v>●</v>
      </c>
      <c r="CD25" s="25"/>
      <c r="CE25" s="1"/>
      <c r="CF25" s="24" t="str">
        <f>IF(MID(LOOKUP(BU27,Accord,Code),9,1)="0","","●")</f>
        <v>●</v>
      </c>
      <c r="CG25" s="25"/>
      <c r="CH25" s="1"/>
      <c r="CI25" s="24">
        <f>IF(MID(LOOKUP(BU27,Accord,Code),11,1)="0","","●")</f>
      </c>
      <c r="CJ25" s="25"/>
      <c r="CK25" s="1"/>
      <c r="CM25" s="1"/>
      <c r="CN25" s="24" t="str">
        <f>IF(MID(LOOKUP(CM27,Accord,Code),2,1)="0","","●")</f>
        <v>●</v>
      </c>
      <c r="CO25" s="25"/>
      <c r="CP25" s="1"/>
      <c r="CQ25" s="24">
        <f>IF(MID(LOOKUP(CM27,Accord,Code),4,1)="0","","●")</f>
      </c>
      <c r="CR25" s="25"/>
      <c r="CS25" s="1"/>
      <c r="CT25" s="1"/>
      <c r="CU25" s="24" t="str">
        <f>IF(MID(LOOKUP(CM27,Accord,Code),7,1)="0","","●")</f>
        <v>●</v>
      </c>
      <c r="CV25" s="25"/>
      <c r="CW25" s="1"/>
      <c r="CX25" s="24">
        <f>IF(MID(LOOKUP(CM27,Accord,Code),9,1)="0","","●")</f>
      </c>
      <c r="CY25" s="25"/>
      <c r="CZ25" s="1"/>
      <c r="DA25" s="24">
        <f>IF(MID(LOOKUP(CM27,Accord,Code),11,1)="0","","●")</f>
      </c>
      <c r="DB25" s="25"/>
      <c r="DC25" s="1"/>
      <c r="DE25" s="1"/>
      <c r="DF25" s="24" t="str">
        <f>IF(MID(LOOKUP(DE27,Accord,Code),2,1)="0","","●")</f>
        <v>●</v>
      </c>
      <c r="DG25" s="25"/>
      <c r="DH25" s="1"/>
      <c r="DI25" s="24" t="str">
        <f>IF(MID(LOOKUP(DE27,Accord,Code),4,1)="0","","●")</f>
        <v>●</v>
      </c>
      <c r="DJ25" s="25"/>
      <c r="DK25" s="1"/>
      <c r="DL25" s="1"/>
      <c r="DM25" s="24" t="str">
        <f>IF(MID(LOOKUP(DE27,Accord,Code),7,1)="0","","●")</f>
        <v>●</v>
      </c>
      <c r="DN25" s="25"/>
      <c r="DO25" s="1"/>
      <c r="DP25" s="24">
        <f>IF(MID(LOOKUP(DE27,Accord,Code),9,1)="0","","●")</f>
      </c>
      <c r="DQ25" s="25"/>
      <c r="DR25" s="1"/>
      <c r="DS25" s="24" t="str">
        <f>IF(MID(LOOKUP(DE27,Accord,Code),11,1)="0","","●")</f>
        <v>●</v>
      </c>
      <c r="DT25" s="25"/>
      <c r="DU25" s="1"/>
      <c r="DW25" s="1"/>
      <c r="DX25" s="24">
        <f>IF(MID(LOOKUP(DW27,Accord,Code),2,1)="0","","●")</f>
      </c>
      <c r="DY25" s="25"/>
      <c r="DZ25" s="1"/>
      <c r="EA25" s="24">
        <f>IF(MID(LOOKUP(DW27,Accord,Code),4,1)="0","","●")</f>
      </c>
      <c r="EB25" s="25"/>
      <c r="EC25" s="1"/>
      <c r="ED25" s="1"/>
      <c r="EE25" s="24" t="str">
        <f>IF(MID(LOOKUP(DW27,Accord,Code),7,1)="0","","●")</f>
        <v>●</v>
      </c>
      <c r="EF25" s="25"/>
      <c r="EG25" s="1"/>
      <c r="EH25" s="24">
        <f>IF(MID(LOOKUP(DW27,Accord,Code),9,1)="0","","●")</f>
      </c>
      <c r="EI25" s="25"/>
      <c r="EJ25" s="1"/>
      <c r="EK25" s="24" t="str">
        <f>IF(MID(LOOKUP(DW27,Accord,Code),11,1)="0","","●")</f>
        <v>●</v>
      </c>
      <c r="EL25" s="25"/>
      <c r="EM25" s="1"/>
      <c r="EO25" s="1"/>
      <c r="EP25" s="24">
        <f>IF(MID(LOOKUP(EO27,Accord,Code),2,1)="0","","●")</f>
      </c>
      <c r="EQ25" s="25"/>
      <c r="ER25" s="1"/>
      <c r="ES25" s="24">
        <f>IF(MID(LOOKUP(EO27,Accord,Code),4,1)="0","","●")</f>
      </c>
      <c r="ET25" s="25"/>
      <c r="EU25" s="1"/>
      <c r="EV25" s="1"/>
      <c r="EW25" s="24" t="str">
        <f>IF(MID(LOOKUP(EO27,Accord,Code),7,1)="0","","●")</f>
        <v>●</v>
      </c>
      <c r="EX25" s="25"/>
      <c r="EY25" s="1"/>
      <c r="EZ25" s="24">
        <f>IF(MID(LOOKUP(EO27,Accord,Code),9,1)="0","","●")</f>
      </c>
      <c r="FA25" s="25"/>
      <c r="FB25" s="1"/>
      <c r="FC25" s="24">
        <f>IF(MID(LOOKUP(EO27,Accord,Code),11,1)="0","","●")</f>
      </c>
      <c r="FD25" s="25"/>
      <c r="FE25" s="1"/>
    </row>
    <row r="26" spans="1:161" ht="63" customHeight="1" thickBot="1">
      <c r="A26" s="19">
        <f>IF(MID(LOOKUP(A27,Accord,Code),1,1)="0","","●")</f>
      </c>
      <c r="B26" s="20"/>
      <c r="C26" s="19">
        <f>IF(MID(LOOKUP(A27,Accord,Code),3,1)="0","","●")</f>
      </c>
      <c r="D26" s="21"/>
      <c r="E26" s="22"/>
      <c r="F26" s="23">
        <f>IF(MID(LOOKUP(A27,Accord,Code),5,1)="0","","●")</f>
      </c>
      <c r="G26" s="22"/>
      <c r="H26" s="19">
        <f>IF(MID(LOOKUP(A27,Accord,Code),6,1)="0","","●")</f>
      </c>
      <c r="I26" s="20"/>
      <c r="J26" s="19">
        <f>IF(MID(LOOKUP(A27,Accord,Code),8,1)="0","","●")</f>
      </c>
      <c r="K26" s="21"/>
      <c r="L26" s="22"/>
      <c r="M26" s="19">
        <f>IF(MID(LOOKUP(A27,Accord,Code),10,1)="0","","●")</f>
      </c>
      <c r="N26" s="21"/>
      <c r="O26" s="22"/>
      <c r="P26" s="23">
        <f>IF(MID(LOOKUP(A27,Accord,Code),12,1)="0","","●")</f>
      </c>
      <c r="Q26" s="22"/>
      <c r="S26" s="19">
        <f>IF(MID(LOOKUP(S27,Accord,Code),1,1)="0","","●")</f>
      </c>
      <c r="T26" s="20"/>
      <c r="U26" s="19">
        <f>IF(MID(LOOKUP(S27,Accord,Code),3,1)="0","","●")</f>
      </c>
      <c r="V26" s="21"/>
      <c r="W26" s="22"/>
      <c r="X26" s="23">
        <f>IF(MID(LOOKUP(S27,Accord,Code),5,1)="0","","●")</f>
      </c>
      <c r="Y26" s="22"/>
      <c r="Z26" s="19">
        <f>IF(MID(LOOKUP(S27,Accord,Code),6,1)="0","","●")</f>
      </c>
      <c r="AA26" s="20"/>
      <c r="AB26" s="19">
        <f>IF(MID(LOOKUP(S27,Accord,Code),8,1)="0","","●")</f>
      </c>
      <c r="AC26" s="21"/>
      <c r="AD26" s="22"/>
      <c r="AE26" s="19" t="str">
        <f>IF(MID(LOOKUP(S27,Accord,Code),10,1)="0","","●")</f>
        <v>●</v>
      </c>
      <c r="AF26" s="21"/>
      <c r="AG26" s="22"/>
      <c r="AH26" s="23">
        <f>IF(MID(LOOKUP(S27,Accord,Code),12,1)="0","","●")</f>
      </c>
      <c r="AI26" s="22"/>
      <c r="AK26" s="19">
        <f>IF(MID(LOOKUP(AK27,Accord,Code),1,1)="0","","●")</f>
      </c>
      <c r="AL26" s="20"/>
      <c r="AM26" s="19">
        <f>IF(MID(LOOKUP(AK27,Accord,Code),3,1)="0","","●")</f>
      </c>
      <c r="AN26" s="21"/>
      <c r="AO26" s="22"/>
      <c r="AP26" s="23" t="str">
        <f>IF(MID(LOOKUP(AK27,Accord,Code),5,1)="0","","●")</f>
        <v>●</v>
      </c>
      <c r="AQ26" s="22"/>
      <c r="AR26" s="19">
        <f>IF(MID(LOOKUP(AK27,Accord,Code),6,1)="0","","●")</f>
      </c>
      <c r="AS26" s="20"/>
      <c r="AT26" s="19">
        <f>IF(MID(LOOKUP(AK27,Accord,Code),8,1)="0","","●")</f>
      </c>
      <c r="AU26" s="21"/>
      <c r="AV26" s="22"/>
      <c r="AW26" s="19">
        <f>IF(MID(LOOKUP(AK27,Accord,Code),10,1)="0","","●")</f>
      </c>
      <c r="AX26" s="21"/>
      <c r="AY26" s="22"/>
      <c r="AZ26" s="23">
        <f>IF(MID(LOOKUP(AK27,Accord,Code),12,1)="0","","●")</f>
      </c>
      <c r="BA26" s="22"/>
      <c r="BC26" s="19">
        <f>IF(MID(LOOKUP(BC27,Accord,Code),1,1)="0","","●")</f>
      </c>
      <c r="BD26" s="20"/>
      <c r="BE26" s="19">
        <f>IF(MID(LOOKUP(BC27,Accord,Code),3,1)="0","","●")</f>
      </c>
      <c r="BF26" s="21"/>
      <c r="BG26" s="22"/>
      <c r="BH26" s="23">
        <f>IF(MID(LOOKUP(BC27,Accord,Code),5,1)="0","","●")</f>
      </c>
      <c r="BI26" s="22"/>
      <c r="BJ26" s="19" t="str">
        <f>IF(MID(LOOKUP(BC27,Accord,Code),6,1)="0","","●")</f>
        <v>●</v>
      </c>
      <c r="BK26" s="20"/>
      <c r="BL26" s="19">
        <f>IF(MID(LOOKUP(BC27,Accord,Code),8,1)="0","","●")</f>
      </c>
      <c r="BM26" s="21"/>
      <c r="BN26" s="22"/>
      <c r="BO26" s="19">
        <f>IF(MID(LOOKUP(BC27,Accord,Code),10,1)="0","","●")</f>
      </c>
      <c r="BP26" s="21"/>
      <c r="BQ26" s="22"/>
      <c r="BR26" s="23">
        <f>IF(MID(LOOKUP(BC27,Accord,Code),12,1)="0","","●")</f>
      </c>
      <c r="BS26" s="22"/>
      <c r="BU26" s="19">
        <f>IF(MID(LOOKUP(BU27,Accord,Code),1,1)="0","","●")</f>
      </c>
      <c r="BV26" s="20"/>
      <c r="BW26" s="19">
        <f>IF(MID(LOOKUP(BU27,Accord,Code),3,1)="0","","●")</f>
      </c>
      <c r="BX26" s="21"/>
      <c r="BY26" s="22"/>
      <c r="BZ26" s="23">
        <f>IF(MID(LOOKUP(BU27,Accord,Code),5,1)="0","","●")</f>
      </c>
      <c r="CA26" s="22"/>
      <c r="CB26" s="19">
        <f>IF(MID(LOOKUP(BU27,Accord,Code),6,1)="0","","●")</f>
      </c>
      <c r="CC26" s="20"/>
      <c r="CD26" s="19">
        <f>IF(MID(LOOKUP(BU27,Accord,Code),8,1)="0","","●")</f>
      </c>
      <c r="CE26" s="21"/>
      <c r="CF26" s="22"/>
      <c r="CG26" s="19">
        <f>IF(MID(LOOKUP(BU27,Accord,Code),10,1)="0","","●")</f>
      </c>
      <c r="CH26" s="21"/>
      <c r="CI26" s="22"/>
      <c r="CJ26" s="23">
        <f>IF(MID(LOOKUP(BU27,Accord,Code),12,1)="0","","●")</f>
      </c>
      <c r="CK26" s="22"/>
      <c r="CM26" s="19">
        <f>IF(MID(LOOKUP(CM27,Accord,Code),1,1)="0","","●")</f>
      </c>
      <c r="CN26" s="20"/>
      <c r="CO26" s="19">
        <f>IF(MID(LOOKUP(CM27,Accord,Code),3,1)="0","","●")</f>
      </c>
      <c r="CP26" s="21"/>
      <c r="CQ26" s="22"/>
      <c r="CR26" s="23">
        <f>IF(MID(LOOKUP(CM27,Accord,Code),5,1)="0","","●")</f>
      </c>
      <c r="CS26" s="22"/>
      <c r="CT26" s="19">
        <f>IF(MID(LOOKUP(CM27,Accord,Code),6,1)="0","","●")</f>
      </c>
      <c r="CU26" s="20"/>
      <c r="CV26" s="19">
        <f>IF(MID(LOOKUP(CM27,Accord,Code),8,1)="0","","●")</f>
      </c>
      <c r="CW26" s="21"/>
      <c r="CX26" s="22"/>
      <c r="CY26" s="19">
        <f>IF(MID(LOOKUP(CM27,Accord,Code),10,1)="0","","●")</f>
      </c>
      <c r="CZ26" s="21"/>
      <c r="DA26" s="22"/>
      <c r="DB26" s="23" t="str">
        <f>IF(MID(LOOKUP(CM27,Accord,Code),12,1)="0","","●")</f>
        <v>●</v>
      </c>
      <c r="DC26" s="22"/>
      <c r="DE26" s="19">
        <f>IF(MID(LOOKUP(DE27,Accord,Code),1,1)="0","","●")</f>
      </c>
      <c r="DF26" s="20"/>
      <c r="DG26" s="19">
        <f>IF(MID(LOOKUP(DE27,Accord,Code),3,1)="0","","●")</f>
      </c>
      <c r="DH26" s="21"/>
      <c r="DI26" s="22"/>
      <c r="DJ26" s="23">
        <f>IF(MID(LOOKUP(DE27,Accord,Code),5,1)="0","","●")</f>
      </c>
      <c r="DK26" s="22"/>
      <c r="DL26" s="19">
        <f>IF(MID(LOOKUP(DE27,Accord,Code),6,1)="0","","●")</f>
      </c>
      <c r="DM26" s="20"/>
      <c r="DN26" s="19">
        <f>IF(MID(LOOKUP(DE27,Accord,Code),8,1)="0","","●")</f>
      </c>
      <c r="DO26" s="21"/>
      <c r="DP26" s="22"/>
      <c r="DQ26" s="19">
        <f>IF(MID(LOOKUP(DE27,Accord,Code),10,1)="0","","●")</f>
      </c>
      <c r="DR26" s="21"/>
      <c r="DS26" s="22"/>
      <c r="DT26" s="23">
        <f>IF(MID(LOOKUP(DE27,Accord,Code),12,1)="0","","●")</f>
      </c>
      <c r="DU26" s="22"/>
      <c r="DW26" s="19">
        <f>IF(MID(LOOKUP(DW27,Accord,Code),1,1)="0","","●")</f>
      </c>
      <c r="DX26" s="20"/>
      <c r="DY26" s="19" t="str">
        <f>IF(MID(LOOKUP(DW27,Accord,Code),3,1)="0","","●")</f>
        <v>●</v>
      </c>
      <c r="DZ26" s="21"/>
      <c r="EA26" s="22"/>
      <c r="EB26" s="23">
        <f>IF(MID(LOOKUP(DW27,Accord,Code),5,1)="0","","●")</f>
      </c>
      <c r="EC26" s="22"/>
      <c r="ED26" s="19">
        <f>IF(MID(LOOKUP(DW27,Accord,Code),6,1)="0","","●")</f>
      </c>
      <c r="EE26" s="20"/>
      <c r="EF26" s="19">
        <f>IF(MID(LOOKUP(DW27,Accord,Code),8,1)="0","","●")</f>
      </c>
      <c r="EG26" s="21"/>
      <c r="EH26" s="22"/>
      <c r="EI26" s="19">
        <f>IF(MID(LOOKUP(DW27,Accord,Code),10,1)="0","","●")</f>
      </c>
      <c r="EJ26" s="21"/>
      <c r="EK26" s="22"/>
      <c r="EL26" s="23">
        <f>IF(MID(LOOKUP(DW27,Accord,Code),12,1)="0","","●")</f>
      </c>
      <c r="EM26" s="22"/>
      <c r="EO26" s="19" t="str">
        <f>IF(MID(LOOKUP(EO27,Accord,Code),1,1)="0","","●")</f>
        <v>●</v>
      </c>
      <c r="EP26" s="20"/>
      <c r="EQ26" s="19">
        <f>IF(MID(LOOKUP(EO27,Accord,Code),3,1)="0","","●")</f>
      </c>
      <c r="ER26" s="21"/>
      <c r="ES26" s="22"/>
      <c r="ET26" s="23">
        <f>IF(MID(LOOKUP(EO27,Accord,Code),5,1)="0","","●")</f>
      </c>
      <c r="EU26" s="22"/>
      <c r="EV26" s="19">
        <f>IF(MID(LOOKUP(EO27,Accord,Code),6,1)="0","","●")</f>
      </c>
      <c r="EW26" s="20"/>
      <c r="EX26" s="19">
        <f>IF(MID(LOOKUP(EO27,Accord,Code),8,1)="0","","●")</f>
      </c>
      <c r="EY26" s="21"/>
      <c r="EZ26" s="22"/>
      <c r="FA26" s="19" t="str">
        <f>IF(MID(LOOKUP(EO27,Accord,Code),10,1)="0","","●")</f>
        <v>●</v>
      </c>
      <c r="FB26" s="21"/>
      <c r="FC26" s="22"/>
      <c r="FD26" s="23">
        <f>IF(MID(LOOKUP(EO27,Accord,Code),12,1)="0","","●")</f>
      </c>
      <c r="FE26" s="22"/>
    </row>
    <row r="27" spans="1:162" ht="44.25">
      <c r="A27" s="18" t="str">
        <f>$FF27&amp;MID(A$3,2,8)</f>
        <v>F#/Gb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S27" s="18" t="str">
        <f>$FF27&amp;MID(S$3,2,8)</f>
        <v>F#/Gbm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K27" s="18" t="str">
        <f>$FF27&amp;MID(AK$3,2,8)</f>
        <v>F#/Gb7</v>
      </c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C27" s="18" t="str">
        <f>$FF27&amp;MID(BC$3,2,8)</f>
        <v>F#/Gbmaj7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U27" s="18" t="str">
        <f>$FF27&amp;MID(BU$3,2,8)</f>
        <v>F#/Gb2</v>
      </c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M27" s="18" t="str">
        <f>$FF27&amp;MID(CM$3,2,8)</f>
        <v>F#/Gb4</v>
      </c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E27" s="18" t="str">
        <f>$FF27&amp;MID(DE$3,2,8)</f>
        <v>F#/Gb6</v>
      </c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W27" s="18" t="str">
        <f>$FF27&amp;MID(DW$3,2,8)</f>
        <v>F#/Gb+</v>
      </c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O27" s="18" t="str">
        <f>$FF27&amp;MID(EO$3,2,8)</f>
        <v>F#/Gb-</v>
      </c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2" t="s">
        <v>87</v>
      </c>
    </row>
    <row r="28" ht="45" thickBot="1"/>
    <row r="29" spans="1:161" ht="111" customHeight="1" thickBot="1">
      <c r="A29" s="1"/>
      <c r="B29" s="24">
        <f>IF(MID(LOOKUP(A31,Accord,Code),2,1)="0","","●")</f>
      </c>
      <c r="C29" s="25"/>
      <c r="D29" s="1"/>
      <c r="E29" s="24">
        <f>IF(MID(LOOKUP(A31,Accord,Code),4,1)="0","","●")</f>
      </c>
      <c r="F29" s="25"/>
      <c r="G29" s="1"/>
      <c r="H29" s="1"/>
      <c r="I29" s="24">
        <f>IF(MID(LOOKUP(A31,Accord,Code),7,1)="0","","●")</f>
      </c>
      <c r="J29" s="25"/>
      <c r="K29" s="1"/>
      <c r="L29" s="24">
        <f>IF(MID(LOOKUP(A31,Accord,Code),9,1)="0","","●")</f>
      </c>
      <c r="M29" s="25"/>
      <c r="N29" s="1"/>
      <c r="O29" s="24">
        <f>IF(MID(LOOKUP(A31,Accord,Code),11,1)="0","","●")</f>
      </c>
      <c r="P29" s="25"/>
      <c r="Q29" s="1"/>
      <c r="S29" s="1"/>
      <c r="T29" s="24">
        <f>IF(MID(LOOKUP(S31,Accord,Code),2,1)="0","","●")</f>
      </c>
      <c r="U29" s="25"/>
      <c r="V29" s="1"/>
      <c r="W29" s="24">
        <f>IF(MID(LOOKUP(S31,Accord,Code),4,1)="0","","●")</f>
      </c>
      <c r="X29" s="25"/>
      <c r="Y29" s="1"/>
      <c r="Z29" s="1"/>
      <c r="AA29" s="24">
        <f>IF(MID(LOOKUP(S31,Accord,Code),7,1)="0","","●")</f>
      </c>
      <c r="AB29" s="25"/>
      <c r="AC29" s="1"/>
      <c r="AD29" s="24">
        <f>IF(MID(LOOKUP(S31,Accord,Code),9,1)="0","","●")</f>
      </c>
      <c r="AE29" s="25"/>
      <c r="AF29" s="1"/>
      <c r="AG29" s="24" t="str">
        <f>IF(MID(LOOKUP(S31,Accord,Code),11,1)="0","","●")</f>
        <v>●</v>
      </c>
      <c r="AH29" s="25"/>
      <c r="AI29" s="1"/>
      <c r="AK29" s="1"/>
      <c r="AL29" s="24">
        <f>IF(MID(LOOKUP(AK31,Accord,Code),2,1)="0","","●")</f>
      </c>
      <c r="AM29" s="25"/>
      <c r="AN29" s="1"/>
      <c r="AO29" s="24">
        <f>IF(MID(LOOKUP(AK31,Accord,Code),4,1)="0","","●")</f>
      </c>
      <c r="AP29" s="25"/>
      <c r="AQ29" s="1"/>
      <c r="AR29" s="1"/>
      <c r="AS29" s="24">
        <f>IF(MID(LOOKUP(AK31,Accord,Code),7,1)="0","","●")</f>
      </c>
      <c r="AT29" s="25"/>
      <c r="AU29" s="1"/>
      <c r="AV29" s="24">
        <f>IF(MID(LOOKUP(AK31,Accord,Code),9,1)="0","","●")</f>
      </c>
      <c r="AW29" s="25"/>
      <c r="AX29" s="1"/>
      <c r="AY29" s="24">
        <f>IF(MID(LOOKUP(AK31,Accord,Code),11,1)="0","","●")</f>
      </c>
      <c r="AZ29" s="25"/>
      <c r="BA29" s="1"/>
      <c r="BC29" s="1"/>
      <c r="BD29" s="24">
        <f>IF(MID(LOOKUP(BC31,Accord,Code),2,1)="0","","●")</f>
      </c>
      <c r="BE29" s="25"/>
      <c r="BF29" s="1"/>
      <c r="BG29" s="24">
        <f>IF(MID(LOOKUP(BC31,Accord,Code),4,1)="0","","●")</f>
      </c>
      <c r="BH29" s="25"/>
      <c r="BI29" s="1"/>
      <c r="BJ29" s="1"/>
      <c r="BK29" s="24" t="str">
        <f>IF(MID(LOOKUP(BC31,Accord,Code),7,1)="0","","●")</f>
        <v>●</v>
      </c>
      <c r="BL29" s="25"/>
      <c r="BM29" s="1"/>
      <c r="BN29" s="24">
        <f>IF(MID(LOOKUP(BC31,Accord,Code),9,1)="0","","●")</f>
      </c>
      <c r="BO29" s="25"/>
      <c r="BP29" s="1"/>
      <c r="BQ29" s="24">
        <f>IF(MID(LOOKUP(BC31,Accord,Code),11,1)="0","","●")</f>
      </c>
      <c r="BR29" s="25"/>
      <c r="BS29" s="1"/>
      <c r="BU29" s="1"/>
      <c r="BV29" s="24">
        <f>IF(MID(LOOKUP(BU31,Accord,Code),2,1)="0","","●")</f>
      </c>
      <c r="BW29" s="25"/>
      <c r="BX29" s="1"/>
      <c r="BY29" s="24">
        <f>IF(MID(LOOKUP(BU31,Accord,Code),4,1)="0","","●")</f>
      </c>
      <c r="BZ29" s="25"/>
      <c r="CA29" s="1"/>
      <c r="CB29" s="1"/>
      <c r="CC29" s="24">
        <f>IF(MID(LOOKUP(BU31,Accord,Code),7,1)="0","","●")</f>
      </c>
      <c r="CD29" s="25"/>
      <c r="CE29" s="1"/>
      <c r="CF29" s="24">
        <f>IF(MID(LOOKUP(BU31,Accord,Code),9,1)="0","","●")</f>
      </c>
      <c r="CG29" s="25"/>
      <c r="CH29" s="1"/>
      <c r="CI29" s="24">
        <f>IF(MID(LOOKUP(BU31,Accord,Code),11,1)="0","","●")</f>
      </c>
      <c r="CJ29" s="25"/>
      <c r="CK29" s="1"/>
      <c r="CM29" s="1"/>
      <c r="CN29" s="24">
        <f>IF(MID(LOOKUP(CM31,Accord,Code),2,1)="0","","●")</f>
      </c>
      <c r="CO29" s="25"/>
      <c r="CP29" s="1"/>
      <c r="CQ29" s="24">
        <f>IF(MID(LOOKUP(CM31,Accord,Code),4,1)="0","","●")</f>
      </c>
      <c r="CR29" s="25"/>
      <c r="CS29" s="1"/>
      <c r="CT29" s="1"/>
      <c r="CU29" s="24">
        <f>IF(MID(LOOKUP(CM31,Accord,Code),7,1)="0","","●")</f>
      </c>
      <c r="CV29" s="25"/>
      <c r="CW29" s="1"/>
      <c r="CX29" s="24">
        <f>IF(MID(LOOKUP(CM31,Accord,Code),9,1)="0","","●")</f>
      </c>
      <c r="CY29" s="25"/>
      <c r="CZ29" s="1"/>
      <c r="DA29" s="24">
        <f>IF(MID(LOOKUP(CM31,Accord,Code),11,1)="0","","●")</f>
      </c>
      <c r="DB29" s="25"/>
      <c r="DC29" s="1"/>
      <c r="DE29" s="1"/>
      <c r="DF29" s="24">
        <f>IF(MID(LOOKUP(DE31,Accord,Code),2,1)="0","","●")</f>
      </c>
      <c r="DG29" s="25"/>
      <c r="DH29" s="1"/>
      <c r="DI29" s="24">
        <f>IF(MID(LOOKUP(DE31,Accord,Code),4,1)="0","","●")</f>
      </c>
      <c r="DJ29" s="25"/>
      <c r="DK29" s="1"/>
      <c r="DL29" s="1"/>
      <c r="DM29" s="24">
        <f>IF(MID(LOOKUP(DE31,Accord,Code),7,1)="0","","●")</f>
      </c>
      <c r="DN29" s="25"/>
      <c r="DO29" s="1"/>
      <c r="DP29" s="24">
        <f>IF(MID(LOOKUP(DE31,Accord,Code),9,1)="0","","●")</f>
      </c>
      <c r="DQ29" s="25"/>
      <c r="DR29" s="1"/>
      <c r="DS29" s="24">
        <f>IF(MID(LOOKUP(DE31,Accord,Code),11,1)="0","","●")</f>
      </c>
      <c r="DT29" s="25"/>
      <c r="DU29" s="1"/>
      <c r="DW29" s="1"/>
      <c r="DX29" s="24">
        <f>IF(MID(LOOKUP(DW31,Accord,Code),2,1)="0","","●")</f>
      </c>
      <c r="DY29" s="25"/>
      <c r="DZ29" s="1"/>
      <c r="EA29" s="24" t="str">
        <f>IF(MID(LOOKUP(DW31,Accord,Code),4,1)="0","","●")</f>
        <v>●</v>
      </c>
      <c r="EB29" s="25"/>
      <c r="EC29" s="1"/>
      <c r="ED29" s="1"/>
      <c r="EE29" s="24">
        <f>IF(MID(LOOKUP(DW31,Accord,Code),7,1)="0","","●")</f>
      </c>
      <c r="EF29" s="25"/>
      <c r="EG29" s="1"/>
      <c r="EH29" s="24">
        <f>IF(MID(LOOKUP(DW31,Accord,Code),9,1)="0","","●")</f>
      </c>
      <c r="EI29" s="25"/>
      <c r="EJ29" s="1"/>
      <c r="EK29" s="24">
        <f>IF(MID(LOOKUP(DW31,Accord,Code),11,1)="0","","●")</f>
      </c>
      <c r="EL29" s="25"/>
      <c r="EM29" s="1"/>
      <c r="EO29" s="1"/>
      <c r="EP29" s="24" t="str">
        <f>IF(MID(LOOKUP(EO31,Accord,Code),2,1)="0","","●")</f>
        <v>●</v>
      </c>
      <c r="EQ29" s="25"/>
      <c r="ER29" s="1"/>
      <c r="ES29" s="24">
        <f>IF(MID(LOOKUP(EO31,Accord,Code),4,1)="0","","●")</f>
      </c>
      <c r="ET29" s="25"/>
      <c r="EU29" s="1"/>
      <c r="EV29" s="1"/>
      <c r="EW29" s="24">
        <f>IF(MID(LOOKUP(EO31,Accord,Code),7,1)="0","","●")</f>
      </c>
      <c r="EX29" s="25"/>
      <c r="EY29" s="1"/>
      <c r="EZ29" s="24">
        <f>IF(MID(LOOKUP(EO31,Accord,Code),9,1)="0","","●")</f>
      </c>
      <c r="FA29" s="25"/>
      <c r="FB29" s="1"/>
      <c r="FC29" s="24" t="str">
        <f>IF(MID(LOOKUP(EO31,Accord,Code),11,1)="0","","●")</f>
        <v>●</v>
      </c>
      <c r="FD29" s="25"/>
      <c r="FE29" s="1"/>
    </row>
    <row r="30" spans="1:161" ht="60" customHeight="1" thickBot="1">
      <c r="A30" s="19">
        <f>IF(MID(LOOKUP(A31,Accord,Code),1,1)="0","","●")</f>
      </c>
      <c r="B30" s="20"/>
      <c r="C30" s="19" t="str">
        <f>IF(MID(LOOKUP(A31,Accord,Code),3,1)="0","","●")</f>
        <v>●</v>
      </c>
      <c r="D30" s="21"/>
      <c r="E30" s="22"/>
      <c r="F30" s="23">
        <f>IF(MID(LOOKUP(A31,Accord,Code),5,1)="0","","●")</f>
      </c>
      <c r="G30" s="22"/>
      <c r="H30" s="19">
        <f>IF(MID(LOOKUP(A31,Accord,Code),6,1)="0","","●")</f>
      </c>
      <c r="I30" s="20"/>
      <c r="J30" s="19" t="str">
        <f>IF(MID(LOOKUP(A31,Accord,Code),8,1)="0","","●")</f>
        <v>●</v>
      </c>
      <c r="K30" s="21"/>
      <c r="L30" s="22"/>
      <c r="M30" s="19">
        <f>IF(MID(LOOKUP(A31,Accord,Code),10,1)="0","","●")</f>
      </c>
      <c r="N30" s="21"/>
      <c r="O30" s="22"/>
      <c r="P30" s="23" t="str">
        <f>IF(MID(LOOKUP(A31,Accord,Code),12,1)="0","","●")</f>
        <v>●</v>
      </c>
      <c r="Q30" s="22"/>
      <c r="S30" s="19">
        <f>IF(MID(LOOKUP(S31,Accord,Code),1,1)="0","","●")</f>
      </c>
      <c r="T30" s="20"/>
      <c r="U30" s="19" t="str">
        <f>IF(MID(LOOKUP(S31,Accord,Code),3,1)="0","","●")</f>
        <v>●</v>
      </c>
      <c r="V30" s="21"/>
      <c r="W30" s="22"/>
      <c r="X30" s="23">
        <f>IF(MID(LOOKUP(S31,Accord,Code),5,1)="0","","●")</f>
      </c>
      <c r="Y30" s="22"/>
      <c r="Z30" s="19">
        <f>IF(MID(LOOKUP(S31,Accord,Code),6,1)="0","","●")</f>
      </c>
      <c r="AA30" s="20"/>
      <c r="AB30" s="19" t="str">
        <f>IF(MID(LOOKUP(S31,Accord,Code),8,1)="0","","●")</f>
        <v>●</v>
      </c>
      <c r="AC30" s="21"/>
      <c r="AD30" s="22"/>
      <c r="AE30" s="19">
        <f>IF(MID(LOOKUP(S31,Accord,Code),10,1)="0","","●")</f>
      </c>
      <c r="AF30" s="21"/>
      <c r="AG30" s="22"/>
      <c r="AH30" s="23">
        <f>IF(MID(LOOKUP(S31,Accord,Code),12,1)="0","","●")</f>
      </c>
      <c r="AI30" s="22"/>
      <c r="AK30" s="19">
        <f>IF(MID(LOOKUP(AK31,Accord,Code),1,1)="0","","●")</f>
      </c>
      <c r="AL30" s="20"/>
      <c r="AM30" s="19" t="str">
        <f>IF(MID(LOOKUP(AK31,Accord,Code),3,1)="0","","●")</f>
        <v>●</v>
      </c>
      <c r="AN30" s="21"/>
      <c r="AO30" s="22"/>
      <c r="AP30" s="23">
        <f>IF(MID(LOOKUP(AK31,Accord,Code),5,1)="0","","●")</f>
      </c>
      <c r="AQ30" s="22"/>
      <c r="AR30" s="19" t="str">
        <f>IF(MID(LOOKUP(AK31,Accord,Code),6,1)="0","","●")</f>
        <v>●</v>
      </c>
      <c r="AS30" s="20"/>
      <c r="AT30" s="19" t="str">
        <f>IF(MID(LOOKUP(AK31,Accord,Code),8,1)="0","","●")</f>
        <v>●</v>
      </c>
      <c r="AU30" s="21"/>
      <c r="AV30" s="22"/>
      <c r="AW30" s="19">
        <f>IF(MID(LOOKUP(AK31,Accord,Code),10,1)="0","","●")</f>
      </c>
      <c r="AX30" s="21"/>
      <c r="AY30" s="22"/>
      <c r="AZ30" s="23" t="str">
        <f>IF(MID(LOOKUP(AK31,Accord,Code),12,1)="0","","●")</f>
        <v>●</v>
      </c>
      <c r="BA30" s="22"/>
      <c r="BC30" s="19">
        <f>IF(MID(LOOKUP(BC31,Accord,Code),1,1)="0","","●")</f>
      </c>
      <c r="BD30" s="20"/>
      <c r="BE30" s="19" t="str">
        <f>IF(MID(LOOKUP(BC31,Accord,Code),3,1)="0","","●")</f>
        <v>●</v>
      </c>
      <c r="BF30" s="21"/>
      <c r="BG30" s="22"/>
      <c r="BH30" s="23">
        <f>IF(MID(LOOKUP(BC31,Accord,Code),5,1)="0","","●")</f>
      </c>
      <c r="BI30" s="22"/>
      <c r="BJ30" s="19">
        <f>IF(MID(LOOKUP(BC31,Accord,Code),6,1)="0","","●")</f>
      </c>
      <c r="BK30" s="20"/>
      <c r="BL30" s="19" t="str">
        <f>IF(MID(LOOKUP(BC31,Accord,Code),8,1)="0","","●")</f>
        <v>●</v>
      </c>
      <c r="BM30" s="21"/>
      <c r="BN30" s="22"/>
      <c r="BO30" s="19">
        <f>IF(MID(LOOKUP(BC31,Accord,Code),10,1)="0","","●")</f>
      </c>
      <c r="BP30" s="21"/>
      <c r="BQ30" s="22"/>
      <c r="BR30" s="23" t="str">
        <f>IF(MID(LOOKUP(BC31,Accord,Code),12,1)="0","","●")</f>
        <v>●</v>
      </c>
      <c r="BS30" s="22"/>
      <c r="BU30" s="19">
        <f>IF(MID(LOOKUP(BU31,Accord,Code),1,1)="0","","●")</f>
      </c>
      <c r="BV30" s="20"/>
      <c r="BW30" s="19" t="str">
        <f>IF(MID(LOOKUP(BU31,Accord,Code),3,1)="0","","●")</f>
        <v>●</v>
      </c>
      <c r="BX30" s="21"/>
      <c r="BY30" s="22"/>
      <c r="BZ30" s="23">
        <f>IF(MID(LOOKUP(BU31,Accord,Code),5,1)="0","","●")</f>
      </c>
      <c r="CA30" s="22"/>
      <c r="CB30" s="19">
        <f>IF(MID(LOOKUP(BU31,Accord,Code),6,1)="0","","●")</f>
      </c>
      <c r="CC30" s="20"/>
      <c r="CD30" s="19" t="str">
        <f>IF(MID(LOOKUP(BU31,Accord,Code),8,1)="0","","●")</f>
        <v>●</v>
      </c>
      <c r="CE30" s="21"/>
      <c r="CF30" s="22"/>
      <c r="CG30" s="19" t="str">
        <f>IF(MID(LOOKUP(BU31,Accord,Code),10,1)="0","","●")</f>
        <v>●</v>
      </c>
      <c r="CH30" s="21"/>
      <c r="CI30" s="22"/>
      <c r="CJ30" s="23">
        <f>IF(MID(LOOKUP(BU31,Accord,Code),12,1)="0","","●")</f>
      </c>
      <c r="CK30" s="22"/>
      <c r="CM30" s="19" t="str">
        <f>IF(MID(LOOKUP(CM31,Accord,Code),1,1)="0","","●")</f>
        <v>●</v>
      </c>
      <c r="CN30" s="20"/>
      <c r="CO30" s="19" t="str">
        <f>IF(MID(LOOKUP(CM31,Accord,Code),3,1)="0","","●")</f>
        <v>●</v>
      </c>
      <c r="CP30" s="21"/>
      <c r="CQ30" s="22"/>
      <c r="CR30" s="23">
        <f>IF(MID(LOOKUP(CM31,Accord,Code),5,1)="0","","●")</f>
      </c>
      <c r="CS30" s="22"/>
      <c r="CT30" s="19">
        <f>IF(MID(LOOKUP(CM31,Accord,Code),6,1)="0","","●")</f>
      </c>
      <c r="CU30" s="20"/>
      <c r="CV30" s="19" t="str">
        <f>IF(MID(LOOKUP(CM31,Accord,Code),8,1)="0","","●")</f>
        <v>●</v>
      </c>
      <c r="CW30" s="21"/>
      <c r="CX30" s="22"/>
      <c r="CY30" s="19">
        <f>IF(MID(LOOKUP(CM31,Accord,Code),10,1)="0","","●")</f>
      </c>
      <c r="CZ30" s="21"/>
      <c r="DA30" s="22"/>
      <c r="DB30" s="23">
        <f>IF(MID(LOOKUP(CM31,Accord,Code),12,1)="0","","●")</f>
      </c>
      <c r="DC30" s="22"/>
      <c r="DE30" s="19">
        <f>IF(MID(LOOKUP(DE31,Accord,Code),1,1)="0","","●")</f>
      </c>
      <c r="DF30" s="20"/>
      <c r="DG30" s="19" t="str">
        <f>IF(MID(LOOKUP(DE31,Accord,Code),3,1)="0","","●")</f>
        <v>●</v>
      </c>
      <c r="DH30" s="21"/>
      <c r="DI30" s="22"/>
      <c r="DJ30" s="23" t="str">
        <f>IF(MID(LOOKUP(DE31,Accord,Code),5,1)="0","","●")</f>
        <v>●</v>
      </c>
      <c r="DK30" s="22"/>
      <c r="DL30" s="19">
        <f>IF(MID(LOOKUP(DE31,Accord,Code),6,1)="0","","●")</f>
      </c>
      <c r="DM30" s="20"/>
      <c r="DN30" s="19" t="str">
        <f>IF(MID(LOOKUP(DE31,Accord,Code),8,1)="0","","●")</f>
        <v>●</v>
      </c>
      <c r="DO30" s="21"/>
      <c r="DP30" s="22"/>
      <c r="DQ30" s="19">
        <f>IF(MID(LOOKUP(DE31,Accord,Code),10,1)="0","","●")</f>
      </c>
      <c r="DR30" s="21"/>
      <c r="DS30" s="22"/>
      <c r="DT30" s="23" t="str">
        <f>IF(MID(LOOKUP(DE31,Accord,Code),12,1)="0","","●")</f>
        <v>●</v>
      </c>
      <c r="DU30" s="22"/>
      <c r="DW30" s="19">
        <f>IF(MID(LOOKUP(DW31,Accord,Code),1,1)="0","","●")</f>
      </c>
      <c r="DX30" s="20"/>
      <c r="DY30" s="19">
        <f>IF(MID(LOOKUP(DW31,Accord,Code),3,1)="0","","●")</f>
      </c>
      <c r="DZ30" s="21"/>
      <c r="EA30" s="22"/>
      <c r="EB30" s="23">
        <f>IF(MID(LOOKUP(DW31,Accord,Code),5,1)="0","","●")</f>
      </c>
      <c r="EC30" s="22"/>
      <c r="ED30" s="19">
        <f>IF(MID(LOOKUP(DW31,Accord,Code),6,1)="0","","●")</f>
      </c>
      <c r="EE30" s="20"/>
      <c r="EF30" s="19" t="str">
        <f>IF(MID(LOOKUP(DW31,Accord,Code),8,1)="0","","●")</f>
        <v>●</v>
      </c>
      <c r="EG30" s="21"/>
      <c r="EH30" s="22"/>
      <c r="EI30" s="19">
        <f>IF(MID(LOOKUP(DW31,Accord,Code),10,1)="0","","●")</f>
      </c>
      <c r="EJ30" s="21"/>
      <c r="EK30" s="22"/>
      <c r="EL30" s="23" t="str">
        <f>IF(MID(LOOKUP(DW31,Accord,Code),12,1)="0","","●")</f>
        <v>●</v>
      </c>
      <c r="EM30" s="22"/>
      <c r="EO30" s="19">
        <f>IF(MID(LOOKUP(EO31,Accord,Code),1,1)="0","","●")</f>
      </c>
      <c r="EP30" s="20"/>
      <c r="EQ30" s="19">
        <f>IF(MID(LOOKUP(EO31,Accord,Code),3,1)="0","","●")</f>
      </c>
      <c r="ER30" s="21"/>
      <c r="ES30" s="22"/>
      <c r="ET30" s="23">
        <f>IF(MID(LOOKUP(EO31,Accord,Code),5,1)="0","","●")</f>
      </c>
      <c r="EU30" s="22"/>
      <c r="EV30" s="19">
        <f>IF(MID(LOOKUP(EO31,Accord,Code),6,1)="0","","●")</f>
      </c>
      <c r="EW30" s="20"/>
      <c r="EX30" s="19" t="str">
        <f>IF(MID(LOOKUP(EO31,Accord,Code),8,1)="0","","●")</f>
        <v>●</v>
      </c>
      <c r="EY30" s="21"/>
      <c r="EZ30" s="22"/>
      <c r="FA30" s="19">
        <f>IF(MID(LOOKUP(EO31,Accord,Code),10,1)="0","","●")</f>
      </c>
      <c r="FB30" s="21"/>
      <c r="FC30" s="22"/>
      <c r="FD30" s="23">
        <f>IF(MID(LOOKUP(EO31,Accord,Code),12,1)="0","","●")</f>
      </c>
      <c r="FE30" s="22"/>
    </row>
    <row r="31" spans="1:162" ht="44.25">
      <c r="A31" s="18" t="str">
        <f>$FF31&amp;MID(A$3,2,8)</f>
        <v>G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18" t="str">
        <f>$FF31&amp;MID(S$3,2,8)</f>
        <v>Gm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K31" s="18" t="str">
        <f>$FF31&amp;MID(AK$3,2,8)</f>
        <v>G7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C31" s="18" t="str">
        <f>$FF31&amp;MID(BC$3,2,8)</f>
        <v>Gmaj7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U31" s="18" t="str">
        <f>$FF31&amp;MID(BU$3,2,8)</f>
        <v>G2</v>
      </c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M31" s="18" t="str">
        <f>$FF31&amp;MID(CM$3,2,8)</f>
        <v>G4</v>
      </c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E31" s="18" t="str">
        <f>$FF31&amp;MID(DE$3,2,8)</f>
        <v>G6</v>
      </c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W31" s="18" t="str">
        <f>$FF31&amp;MID(DW$3,2,8)</f>
        <v>G+</v>
      </c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O31" s="18" t="str">
        <f>$FF31&amp;MID(EO$3,2,8)</f>
        <v>G-</v>
      </c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2" t="s">
        <v>39</v>
      </c>
    </row>
    <row r="32" ht="45" thickBot="1"/>
    <row r="33" spans="1:161" ht="111" customHeight="1" thickBot="1">
      <c r="A33" s="1"/>
      <c r="B33" s="24">
        <f>IF(MID(LOOKUP(A35,Accord,Code),2,1)="0","","●")</f>
      </c>
      <c r="C33" s="25"/>
      <c r="D33" s="1"/>
      <c r="E33" s="24" t="str">
        <f>IF(MID(LOOKUP(A35,Accord,Code),4,1)="0","","●")</f>
        <v>●</v>
      </c>
      <c r="F33" s="25"/>
      <c r="G33" s="1"/>
      <c r="H33" s="1"/>
      <c r="I33" s="24">
        <f>IF(MID(LOOKUP(A35,Accord,Code),7,1)="0","","●")</f>
      </c>
      <c r="J33" s="25"/>
      <c r="K33" s="1"/>
      <c r="L33" s="24" t="str">
        <f>IF(MID(LOOKUP(A35,Accord,Code),9,1)="0","","●")</f>
        <v>●</v>
      </c>
      <c r="M33" s="25"/>
      <c r="N33" s="1"/>
      <c r="O33" s="24">
        <f>IF(MID(LOOKUP(A35,Accord,Code),11,1)="0","","●")</f>
      </c>
      <c r="P33" s="25"/>
      <c r="Q33" s="1"/>
      <c r="S33" s="1"/>
      <c r="T33" s="24">
        <f>IF(MID(LOOKUP(S35,Accord,Code),2,1)="0","","●")</f>
      </c>
      <c r="U33" s="25"/>
      <c r="V33" s="1"/>
      <c r="W33" s="24" t="str">
        <f>IF(MID(LOOKUP(S35,Accord,Code),4,1)="0","","●")</f>
        <v>●</v>
      </c>
      <c r="X33" s="25"/>
      <c r="Y33" s="1"/>
      <c r="Z33" s="1"/>
      <c r="AA33" s="24">
        <f>IF(MID(LOOKUP(S35,Accord,Code),7,1)="0","","●")</f>
      </c>
      <c r="AB33" s="25"/>
      <c r="AC33" s="1"/>
      <c r="AD33" s="24" t="str">
        <f>IF(MID(LOOKUP(S35,Accord,Code),9,1)="0","","●")</f>
        <v>●</v>
      </c>
      <c r="AE33" s="25"/>
      <c r="AF33" s="1"/>
      <c r="AG33" s="24">
        <f>IF(MID(LOOKUP(S35,Accord,Code),11,1)="0","","●")</f>
      </c>
      <c r="AH33" s="25"/>
      <c r="AI33" s="1"/>
      <c r="AK33" s="1"/>
      <c r="AL33" s="24">
        <f>IF(MID(LOOKUP(AK35,Accord,Code),2,1)="0","","●")</f>
      </c>
      <c r="AM33" s="25"/>
      <c r="AN33" s="1"/>
      <c r="AO33" s="24" t="str">
        <f>IF(MID(LOOKUP(AK35,Accord,Code),4,1)="0","","●")</f>
        <v>●</v>
      </c>
      <c r="AP33" s="25"/>
      <c r="AQ33" s="1"/>
      <c r="AR33" s="1"/>
      <c r="AS33" s="24" t="str">
        <f>IF(MID(LOOKUP(AK35,Accord,Code),7,1)="0","","●")</f>
        <v>●</v>
      </c>
      <c r="AT33" s="25"/>
      <c r="AU33" s="1"/>
      <c r="AV33" s="24" t="str">
        <f>IF(MID(LOOKUP(AK35,Accord,Code),9,1)="0","","●")</f>
        <v>●</v>
      </c>
      <c r="AW33" s="25"/>
      <c r="AX33" s="1"/>
      <c r="AY33" s="24">
        <f>IF(MID(LOOKUP(AK35,Accord,Code),11,1)="0","","●")</f>
      </c>
      <c r="AZ33" s="25"/>
      <c r="BA33" s="1"/>
      <c r="BC33" s="1"/>
      <c r="BD33" s="24">
        <f>IF(MID(LOOKUP(BC35,Accord,Code),2,1)="0","","●")</f>
      </c>
      <c r="BE33" s="25"/>
      <c r="BF33" s="1"/>
      <c r="BG33" s="24" t="str">
        <f>IF(MID(LOOKUP(BC35,Accord,Code),4,1)="0","","●")</f>
        <v>●</v>
      </c>
      <c r="BH33" s="25"/>
      <c r="BI33" s="1"/>
      <c r="BJ33" s="1"/>
      <c r="BK33" s="24">
        <f>IF(MID(LOOKUP(BC35,Accord,Code),7,1)="0","","●")</f>
      </c>
      <c r="BL33" s="25"/>
      <c r="BM33" s="1"/>
      <c r="BN33" s="24" t="str">
        <f>IF(MID(LOOKUP(BC35,Accord,Code),9,1)="0","","●")</f>
        <v>●</v>
      </c>
      <c r="BO33" s="25"/>
      <c r="BP33" s="1"/>
      <c r="BQ33" s="24">
        <f>IF(MID(LOOKUP(BC35,Accord,Code),11,1)="0","","●")</f>
      </c>
      <c r="BR33" s="25"/>
      <c r="BS33" s="1"/>
      <c r="BU33" s="1"/>
      <c r="BV33" s="24">
        <f>IF(MID(LOOKUP(BU35,Accord,Code),2,1)="0","","●")</f>
      </c>
      <c r="BW33" s="25"/>
      <c r="BX33" s="1"/>
      <c r="BY33" s="24" t="str">
        <f>IF(MID(LOOKUP(BU35,Accord,Code),4,1)="0","","●")</f>
        <v>●</v>
      </c>
      <c r="BZ33" s="25"/>
      <c r="CA33" s="1"/>
      <c r="CB33" s="1"/>
      <c r="CC33" s="24">
        <f>IF(MID(LOOKUP(BU35,Accord,Code),7,1)="0","","●")</f>
      </c>
      <c r="CD33" s="25"/>
      <c r="CE33" s="1"/>
      <c r="CF33" s="24" t="str">
        <f>IF(MID(LOOKUP(BU35,Accord,Code),9,1)="0","","●")</f>
        <v>●</v>
      </c>
      <c r="CG33" s="25"/>
      <c r="CH33" s="1"/>
      <c r="CI33" s="24" t="str">
        <f>IF(MID(LOOKUP(BU35,Accord,Code),11,1)="0","","●")</f>
        <v>●</v>
      </c>
      <c r="CJ33" s="25"/>
      <c r="CK33" s="1"/>
      <c r="CM33" s="1"/>
      <c r="CN33" s="24" t="str">
        <f>IF(MID(LOOKUP(CM35,Accord,Code),2,1)="0","","●")</f>
        <v>●</v>
      </c>
      <c r="CO33" s="25"/>
      <c r="CP33" s="1"/>
      <c r="CQ33" s="24" t="str">
        <f>IF(MID(LOOKUP(CM35,Accord,Code),4,1)="0","","●")</f>
        <v>●</v>
      </c>
      <c r="CR33" s="25"/>
      <c r="CS33" s="1"/>
      <c r="CT33" s="1"/>
      <c r="CU33" s="24">
        <f>IF(MID(LOOKUP(CM35,Accord,Code),7,1)="0","","●")</f>
      </c>
      <c r="CV33" s="25"/>
      <c r="CW33" s="1"/>
      <c r="CX33" s="24" t="str">
        <f>IF(MID(LOOKUP(CM35,Accord,Code),9,1)="0","","●")</f>
        <v>●</v>
      </c>
      <c r="CY33" s="25"/>
      <c r="CZ33" s="1"/>
      <c r="DA33" s="24">
        <f>IF(MID(LOOKUP(CM35,Accord,Code),11,1)="0","","●")</f>
      </c>
      <c r="DB33" s="25"/>
      <c r="DC33" s="1"/>
      <c r="DE33" s="1"/>
      <c r="DF33" s="24">
        <f>IF(MID(LOOKUP(DE35,Accord,Code),2,1)="0","","●")</f>
      </c>
      <c r="DG33" s="25"/>
      <c r="DH33" s="1"/>
      <c r="DI33" s="24" t="str">
        <f>IF(MID(LOOKUP(DE35,Accord,Code),4,1)="0","","●")</f>
        <v>●</v>
      </c>
      <c r="DJ33" s="25"/>
      <c r="DK33" s="1"/>
      <c r="DL33" s="1"/>
      <c r="DM33" s="24">
        <f>IF(MID(LOOKUP(DE35,Accord,Code),7,1)="0","","●")</f>
      </c>
      <c r="DN33" s="25"/>
      <c r="DO33" s="1"/>
      <c r="DP33" s="24" t="str">
        <f>IF(MID(LOOKUP(DE35,Accord,Code),9,1)="0","","●")</f>
        <v>●</v>
      </c>
      <c r="DQ33" s="25"/>
      <c r="DR33" s="1"/>
      <c r="DS33" s="24">
        <f>IF(MID(LOOKUP(DE35,Accord,Code),11,1)="0","","●")</f>
      </c>
      <c r="DT33" s="25"/>
      <c r="DU33" s="1"/>
      <c r="DW33" s="1"/>
      <c r="DX33" s="24">
        <f>IF(MID(LOOKUP(DW35,Accord,Code),2,1)="0","","●")</f>
      </c>
      <c r="DY33" s="25"/>
      <c r="DZ33" s="1"/>
      <c r="EA33" s="24">
        <f>IF(MID(LOOKUP(DW35,Accord,Code),4,1)="0","","●")</f>
      </c>
      <c r="EB33" s="25"/>
      <c r="EC33" s="1"/>
      <c r="ED33" s="1"/>
      <c r="EE33" s="24">
        <f>IF(MID(LOOKUP(DW35,Accord,Code),7,1)="0","","●")</f>
      </c>
      <c r="EF33" s="25"/>
      <c r="EG33" s="1"/>
      <c r="EH33" s="24" t="str">
        <f>IF(MID(LOOKUP(DW35,Accord,Code),9,1)="0","","●")</f>
        <v>●</v>
      </c>
      <c r="EI33" s="25"/>
      <c r="EJ33" s="1"/>
      <c r="EK33" s="24">
        <f>IF(MID(LOOKUP(DW35,Accord,Code),11,1)="0","","●")</f>
      </c>
      <c r="EL33" s="25"/>
      <c r="EM33" s="1"/>
      <c r="EO33" s="1"/>
      <c r="EP33" s="24">
        <f>IF(MID(LOOKUP(EO35,Accord,Code),2,1)="0","","●")</f>
      </c>
      <c r="EQ33" s="25"/>
      <c r="ER33" s="1"/>
      <c r="ES33" s="24">
        <f>IF(MID(LOOKUP(EO35,Accord,Code),4,1)="0","","●")</f>
      </c>
      <c r="ET33" s="25"/>
      <c r="EU33" s="1"/>
      <c r="EV33" s="1"/>
      <c r="EW33" s="24">
        <f>IF(MID(LOOKUP(EO35,Accord,Code),7,1)="0","","●")</f>
      </c>
      <c r="EX33" s="25"/>
      <c r="EY33" s="1"/>
      <c r="EZ33" s="24" t="str">
        <f>IF(MID(LOOKUP(EO35,Accord,Code),9,1)="0","","●")</f>
        <v>●</v>
      </c>
      <c r="FA33" s="25"/>
      <c r="FB33" s="1"/>
      <c r="FC33" s="24">
        <f>IF(MID(LOOKUP(EO35,Accord,Code),11,1)="0","","●")</f>
      </c>
      <c r="FD33" s="25"/>
      <c r="FE33" s="1"/>
    </row>
    <row r="34" spans="1:161" ht="60" customHeight="1" thickBot="1">
      <c r="A34" s="19" t="str">
        <f>IF(MID(LOOKUP(A35,Accord,Code),1,1)="0","","●")</f>
        <v>●</v>
      </c>
      <c r="B34" s="20"/>
      <c r="C34" s="19">
        <f>IF(MID(LOOKUP(A35,Accord,Code),3,1)="0","","●")</f>
      </c>
      <c r="D34" s="21"/>
      <c r="E34" s="22"/>
      <c r="F34" s="23">
        <f>IF(MID(LOOKUP(A35,Accord,Code),5,1)="0","","●")</f>
      </c>
      <c r="G34" s="22"/>
      <c r="H34" s="19">
        <f>IF(MID(LOOKUP(A35,Accord,Code),6,1)="0","","●")</f>
      </c>
      <c r="I34" s="20"/>
      <c r="J34" s="19">
        <f>IF(MID(LOOKUP(A35,Accord,Code),8,1)="0","","●")</f>
      </c>
      <c r="K34" s="21"/>
      <c r="L34" s="22"/>
      <c r="M34" s="19">
        <f>IF(MID(LOOKUP(A35,Accord,Code),10,1)="0","","●")</f>
      </c>
      <c r="N34" s="21"/>
      <c r="O34" s="22"/>
      <c r="P34" s="23">
        <f>IF(MID(LOOKUP(A35,Accord,Code),12,1)="0","","●")</f>
      </c>
      <c r="Q34" s="22"/>
      <c r="S34" s="19">
        <f>IF(MID(LOOKUP(S35,Accord,Code),1,1)="0","","●")</f>
      </c>
      <c r="T34" s="20"/>
      <c r="U34" s="19">
        <f>IF(MID(LOOKUP(S35,Accord,Code),3,1)="0","","●")</f>
      </c>
      <c r="V34" s="21"/>
      <c r="W34" s="22"/>
      <c r="X34" s="23">
        <f>IF(MID(LOOKUP(S35,Accord,Code),5,1)="0","","●")</f>
      </c>
      <c r="Y34" s="22"/>
      <c r="Z34" s="19">
        <f>IF(MID(LOOKUP(S35,Accord,Code),6,1)="0","","●")</f>
      </c>
      <c r="AA34" s="20"/>
      <c r="AB34" s="19">
        <f>IF(MID(LOOKUP(S35,Accord,Code),8,1)="0","","●")</f>
      </c>
      <c r="AC34" s="21"/>
      <c r="AD34" s="22"/>
      <c r="AE34" s="19">
        <f>IF(MID(LOOKUP(S35,Accord,Code),10,1)="0","","●")</f>
      </c>
      <c r="AF34" s="21"/>
      <c r="AG34" s="22"/>
      <c r="AH34" s="23" t="str">
        <f>IF(MID(LOOKUP(S35,Accord,Code),12,1)="0","","●")</f>
        <v>●</v>
      </c>
      <c r="AI34" s="22"/>
      <c r="AK34" s="19" t="str">
        <f>IF(MID(LOOKUP(AK35,Accord,Code),1,1)="0","","●")</f>
        <v>●</v>
      </c>
      <c r="AL34" s="20"/>
      <c r="AM34" s="19">
        <f>IF(MID(LOOKUP(AK35,Accord,Code),3,1)="0","","●")</f>
      </c>
      <c r="AN34" s="21"/>
      <c r="AO34" s="22"/>
      <c r="AP34" s="23">
        <f>IF(MID(LOOKUP(AK35,Accord,Code),5,1)="0","","●")</f>
      </c>
      <c r="AQ34" s="22"/>
      <c r="AR34" s="19">
        <f>IF(MID(LOOKUP(AK35,Accord,Code),6,1)="0","","●")</f>
      </c>
      <c r="AS34" s="20"/>
      <c r="AT34" s="19">
        <f>IF(MID(LOOKUP(AK35,Accord,Code),8,1)="0","","●")</f>
      </c>
      <c r="AU34" s="21"/>
      <c r="AV34" s="22"/>
      <c r="AW34" s="19">
        <f>IF(MID(LOOKUP(AK35,Accord,Code),10,1)="0","","●")</f>
      </c>
      <c r="AX34" s="21"/>
      <c r="AY34" s="22"/>
      <c r="AZ34" s="23">
        <f>IF(MID(LOOKUP(AK35,Accord,Code),12,1)="0","","●")</f>
      </c>
      <c r="BA34" s="22"/>
      <c r="BC34" s="19" t="str">
        <f>IF(MID(LOOKUP(BC35,Accord,Code),1,1)="0","","●")</f>
        <v>●</v>
      </c>
      <c r="BD34" s="20"/>
      <c r="BE34" s="19">
        <f>IF(MID(LOOKUP(BC35,Accord,Code),3,1)="0","","●")</f>
      </c>
      <c r="BF34" s="21"/>
      <c r="BG34" s="22"/>
      <c r="BH34" s="23">
        <f>IF(MID(LOOKUP(BC35,Accord,Code),5,1)="0","","●")</f>
      </c>
      <c r="BI34" s="22"/>
      <c r="BJ34" s="19">
        <f>IF(MID(LOOKUP(BC35,Accord,Code),6,1)="0","","●")</f>
      </c>
      <c r="BK34" s="20"/>
      <c r="BL34" s="19" t="str">
        <f>IF(MID(LOOKUP(BC35,Accord,Code),8,1)="0","","●")</f>
        <v>●</v>
      </c>
      <c r="BM34" s="21"/>
      <c r="BN34" s="22"/>
      <c r="BO34" s="19">
        <f>IF(MID(LOOKUP(BC35,Accord,Code),10,1)="0","","●")</f>
      </c>
      <c r="BP34" s="21"/>
      <c r="BQ34" s="22"/>
      <c r="BR34" s="23">
        <f>IF(MID(LOOKUP(BC35,Accord,Code),12,1)="0","","●")</f>
      </c>
      <c r="BS34" s="22"/>
      <c r="BU34" s="19">
        <f>IF(MID(LOOKUP(BU35,Accord,Code),1,1)="0","","●")</f>
      </c>
      <c r="BV34" s="20"/>
      <c r="BW34" s="19">
        <f>IF(MID(LOOKUP(BU35,Accord,Code),3,1)="0","","●")</f>
      </c>
      <c r="BX34" s="21"/>
      <c r="BY34" s="22"/>
      <c r="BZ34" s="23">
        <f>IF(MID(LOOKUP(BU35,Accord,Code),5,1)="0","","●")</f>
      </c>
      <c r="CA34" s="22"/>
      <c r="CB34" s="19">
        <f>IF(MID(LOOKUP(BU35,Accord,Code),6,1)="0","","●")</f>
      </c>
      <c r="CC34" s="20"/>
      <c r="CD34" s="19">
        <f>IF(MID(LOOKUP(BU35,Accord,Code),8,1)="0","","●")</f>
      </c>
      <c r="CE34" s="21"/>
      <c r="CF34" s="22"/>
      <c r="CG34" s="19">
        <f>IF(MID(LOOKUP(BU35,Accord,Code),10,1)="0","","●")</f>
      </c>
      <c r="CH34" s="21"/>
      <c r="CI34" s="22"/>
      <c r="CJ34" s="23">
        <f>IF(MID(LOOKUP(BU35,Accord,Code),12,1)="0","","●")</f>
      </c>
      <c r="CK34" s="22"/>
      <c r="CM34" s="19">
        <f>IF(MID(LOOKUP(CM35,Accord,Code),1,1)="0","","●")</f>
      </c>
      <c r="CN34" s="20"/>
      <c r="CO34" s="19">
        <f>IF(MID(LOOKUP(CM35,Accord,Code),3,1)="0","","●")</f>
      </c>
      <c r="CP34" s="21"/>
      <c r="CQ34" s="22"/>
      <c r="CR34" s="23">
        <f>IF(MID(LOOKUP(CM35,Accord,Code),5,1)="0","","●")</f>
      </c>
      <c r="CS34" s="22"/>
      <c r="CT34" s="19">
        <f>IF(MID(LOOKUP(CM35,Accord,Code),6,1)="0","","●")</f>
      </c>
      <c r="CU34" s="20"/>
      <c r="CV34" s="19">
        <f>IF(MID(LOOKUP(CM35,Accord,Code),8,1)="0","","●")</f>
      </c>
      <c r="CW34" s="21"/>
      <c r="CX34" s="22"/>
      <c r="CY34" s="19">
        <f>IF(MID(LOOKUP(CM35,Accord,Code),10,1)="0","","●")</f>
      </c>
      <c r="CZ34" s="21"/>
      <c r="DA34" s="22"/>
      <c r="DB34" s="23">
        <f>IF(MID(LOOKUP(CM35,Accord,Code),12,1)="0","","●")</f>
      </c>
      <c r="DC34" s="22"/>
      <c r="DE34" s="19" t="str">
        <f>IF(MID(LOOKUP(DE35,Accord,Code),1,1)="0","","●")</f>
        <v>●</v>
      </c>
      <c r="DF34" s="20"/>
      <c r="DG34" s="19">
        <f>IF(MID(LOOKUP(DE35,Accord,Code),3,1)="0","","●")</f>
      </c>
      <c r="DH34" s="21"/>
      <c r="DI34" s="22"/>
      <c r="DJ34" s="23">
        <f>IF(MID(LOOKUP(DE35,Accord,Code),5,1)="0","","●")</f>
      </c>
      <c r="DK34" s="22"/>
      <c r="DL34" s="19" t="str">
        <f>IF(MID(LOOKUP(DE35,Accord,Code),6,1)="0","","●")</f>
        <v>●</v>
      </c>
      <c r="DM34" s="20"/>
      <c r="DN34" s="19">
        <f>IF(MID(LOOKUP(DE35,Accord,Code),8,1)="0","","●")</f>
      </c>
      <c r="DO34" s="21"/>
      <c r="DP34" s="22"/>
      <c r="DQ34" s="19">
        <f>IF(MID(LOOKUP(DE35,Accord,Code),10,1)="0","","●")</f>
      </c>
      <c r="DR34" s="21"/>
      <c r="DS34" s="22"/>
      <c r="DT34" s="23">
        <f>IF(MID(LOOKUP(DE35,Accord,Code),12,1)="0","","●")</f>
      </c>
      <c r="DU34" s="22"/>
      <c r="DW34" s="19" t="str">
        <f>IF(MID(LOOKUP(DW35,Accord,Code),1,1)="0","","●")</f>
        <v>●</v>
      </c>
      <c r="DX34" s="20"/>
      <c r="DY34" s="19">
        <f>IF(MID(LOOKUP(DW35,Accord,Code),3,1)="0","","●")</f>
      </c>
      <c r="DZ34" s="21"/>
      <c r="EA34" s="22"/>
      <c r="EB34" s="23" t="str">
        <f>IF(MID(LOOKUP(DW35,Accord,Code),5,1)="0","","●")</f>
        <v>●</v>
      </c>
      <c r="EC34" s="22"/>
      <c r="ED34" s="19">
        <f>IF(MID(LOOKUP(DW35,Accord,Code),6,1)="0","","●")</f>
      </c>
      <c r="EE34" s="20"/>
      <c r="EF34" s="19">
        <f>IF(MID(LOOKUP(DW35,Accord,Code),8,1)="0","","●")</f>
      </c>
      <c r="EG34" s="21"/>
      <c r="EH34" s="22"/>
      <c r="EI34" s="19">
        <f>IF(MID(LOOKUP(DW35,Accord,Code),10,1)="0","","●")</f>
      </c>
      <c r="EJ34" s="21"/>
      <c r="EK34" s="22"/>
      <c r="EL34" s="23">
        <f>IF(MID(LOOKUP(DW35,Accord,Code),12,1)="0","","●")</f>
      </c>
      <c r="EM34" s="22"/>
      <c r="EO34" s="19">
        <f>IF(MID(LOOKUP(EO35,Accord,Code),1,1)="0","","●")</f>
      </c>
      <c r="EP34" s="20"/>
      <c r="EQ34" s="19" t="str">
        <f>IF(MID(LOOKUP(EO35,Accord,Code),3,1)="0","","●")</f>
        <v>●</v>
      </c>
      <c r="ER34" s="21"/>
      <c r="ES34" s="22"/>
      <c r="ET34" s="23">
        <f>IF(MID(LOOKUP(EO35,Accord,Code),5,1)="0","","●")</f>
      </c>
      <c r="EU34" s="22"/>
      <c r="EV34" s="19">
        <f>IF(MID(LOOKUP(EO35,Accord,Code),6,1)="0","","●")</f>
      </c>
      <c r="EW34" s="20"/>
      <c r="EX34" s="19">
        <f>IF(MID(LOOKUP(EO35,Accord,Code),8,1)="0","","●")</f>
      </c>
      <c r="EY34" s="21"/>
      <c r="EZ34" s="22"/>
      <c r="FA34" s="19">
        <f>IF(MID(LOOKUP(EO35,Accord,Code),10,1)="0","","●")</f>
      </c>
      <c r="FB34" s="21"/>
      <c r="FC34" s="22"/>
      <c r="FD34" s="23" t="str">
        <f>IF(MID(LOOKUP(EO35,Accord,Code),12,1)="0","","●")</f>
        <v>●</v>
      </c>
      <c r="FE34" s="22"/>
    </row>
    <row r="35" spans="1:162" ht="44.25">
      <c r="A35" s="18" t="str">
        <f>$FF35&amp;MID(A$3,2,8)</f>
        <v>G#/Ab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S35" s="18" t="str">
        <f>$FF35&amp;MID(S$3,2,8)</f>
        <v>G#/Abm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K35" s="18" t="str">
        <f>$FF35&amp;MID(AK$3,2,8)</f>
        <v>G#/Ab7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C35" s="18" t="str">
        <f>$FF35&amp;MID(BC$3,2,8)</f>
        <v>G#/Abmaj7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U35" s="18" t="str">
        <f>$FF35&amp;MID(BU$3,2,8)</f>
        <v>G#/Ab2</v>
      </c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M35" s="18" t="str">
        <f>$FF35&amp;MID(CM$3,2,8)</f>
        <v>G#/Ab4</v>
      </c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E35" s="18" t="str">
        <f>$FF35&amp;MID(DE$3,2,8)</f>
        <v>G#/Ab6</v>
      </c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W35" s="18" t="str">
        <f>$FF35&amp;MID(DW$3,2,8)</f>
        <v>G#/Ab+</v>
      </c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O35" s="18" t="str">
        <f>$FF35&amp;MID(EO$3,2,8)</f>
        <v>G#/Ab-</v>
      </c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2" t="s">
        <v>100</v>
      </c>
    </row>
    <row r="36" ht="45" thickBot="1"/>
    <row r="37" spans="1:161" ht="114" customHeight="1" thickBot="1">
      <c r="A37" s="1"/>
      <c r="B37" s="24" t="str">
        <f>IF(MID(LOOKUP(A39,Accord,Code),2,1)="0","","●")</f>
        <v>●</v>
      </c>
      <c r="C37" s="25"/>
      <c r="D37" s="1"/>
      <c r="E37" s="24">
        <f>IF(MID(LOOKUP(A39,Accord,Code),4,1)="0","","●")</f>
      </c>
      <c r="F37" s="25"/>
      <c r="G37" s="1"/>
      <c r="H37" s="1"/>
      <c r="I37" s="24">
        <f>IF(MID(LOOKUP(A39,Accord,Code),7,1)="0","","●")</f>
      </c>
      <c r="J37" s="25"/>
      <c r="K37" s="1"/>
      <c r="L37" s="24">
        <f>IF(MID(LOOKUP(A39,Accord,Code),9,1)="0","","●")</f>
      </c>
      <c r="M37" s="25"/>
      <c r="N37" s="1"/>
      <c r="O37" s="24">
        <f>IF(MID(LOOKUP(A39,Accord,Code),11,1)="0","","●")</f>
      </c>
      <c r="P37" s="25"/>
      <c r="Q37" s="1"/>
      <c r="S37" s="1"/>
      <c r="T37" s="24">
        <f>IF(MID(LOOKUP(S39,Accord,Code),2,1)="0","","●")</f>
      </c>
      <c r="U37" s="25"/>
      <c r="V37" s="1"/>
      <c r="W37" s="24">
        <f>IF(MID(LOOKUP(S39,Accord,Code),4,1)="0","","●")</f>
      </c>
      <c r="X37" s="25"/>
      <c r="Y37" s="1"/>
      <c r="Z37" s="1"/>
      <c r="AA37" s="24">
        <f>IF(MID(LOOKUP(S39,Accord,Code),7,1)="0","","●")</f>
      </c>
      <c r="AB37" s="25"/>
      <c r="AC37" s="1"/>
      <c r="AD37" s="24">
        <f>IF(MID(LOOKUP(S39,Accord,Code),9,1)="0","","●")</f>
      </c>
      <c r="AE37" s="25"/>
      <c r="AF37" s="1"/>
      <c r="AG37" s="24">
        <f>IF(MID(LOOKUP(S39,Accord,Code),11,1)="0","","●")</f>
      </c>
      <c r="AH37" s="25"/>
      <c r="AI37" s="1"/>
      <c r="AK37" s="1"/>
      <c r="AL37" s="24" t="str">
        <f>IF(MID(LOOKUP(AK39,Accord,Code),2,1)="0","","●")</f>
        <v>●</v>
      </c>
      <c r="AM37" s="25"/>
      <c r="AN37" s="1"/>
      <c r="AO37" s="24">
        <f>IF(MID(LOOKUP(AK39,Accord,Code),4,1)="0","","●")</f>
      </c>
      <c r="AP37" s="25"/>
      <c r="AQ37" s="1"/>
      <c r="AR37" s="1"/>
      <c r="AS37" s="24">
        <f>IF(MID(LOOKUP(AK39,Accord,Code),7,1)="0","","●")</f>
      </c>
      <c r="AT37" s="25"/>
      <c r="AU37" s="1"/>
      <c r="AV37" s="24">
        <f>IF(MID(LOOKUP(AK39,Accord,Code),9,1)="0","","●")</f>
      </c>
      <c r="AW37" s="25"/>
      <c r="AX37" s="1"/>
      <c r="AY37" s="24">
        <f>IF(MID(LOOKUP(AK39,Accord,Code),11,1)="0","","●")</f>
      </c>
      <c r="AZ37" s="25"/>
      <c r="BA37" s="1"/>
      <c r="BC37" s="1"/>
      <c r="BD37" s="24" t="str">
        <f>IF(MID(LOOKUP(BC39,Accord,Code),2,1)="0","","●")</f>
        <v>●</v>
      </c>
      <c r="BE37" s="25"/>
      <c r="BF37" s="1"/>
      <c r="BG37" s="24">
        <f>IF(MID(LOOKUP(BC39,Accord,Code),4,1)="0","","●")</f>
      </c>
      <c r="BH37" s="25"/>
      <c r="BI37" s="1"/>
      <c r="BJ37" s="1"/>
      <c r="BK37" s="24">
        <f>IF(MID(LOOKUP(BC39,Accord,Code),7,1)="0","","●")</f>
      </c>
      <c r="BL37" s="25"/>
      <c r="BM37" s="1"/>
      <c r="BN37" s="24" t="str">
        <f>IF(MID(LOOKUP(BC39,Accord,Code),9,1)="0","","●")</f>
        <v>●</v>
      </c>
      <c r="BO37" s="25"/>
      <c r="BP37" s="1"/>
      <c r="BQ37" s="24">
        <f>IF(MID(LOOKUP(BC39,Accord,Code),11,1)="0","","●")</f>
      </c>
      <c r="BR37" s="25"/>
      <c r="BS37" s="1"/>
      <c r="BU37" s="1"/>
      <c r="BV37" s="24">
        <f>IF(MID(LOOKUP(BU39,Accord,Code),2,1)="0","","●")</f>
      </c>
      <c r="BW37" s="25"/>
      <c r="BX37" s="1"/>
      <c r="BY37" s="24">
        <f>IF(MID(LOOKUP(BU39,Accord,Code),4,1)="0","","●")</f>
      </c>
      <c r="BZ37" s="25"/>
      <c r="CA37" s="1"/>
      <c r="CB37" s="1"/>
      <c r="CC37" s="24">
        <f>IF(MID(LOOKUP(BU39,Accord,Code),7,1)="0","","●")</f>
      </c>
      <c r="CD37" s="25"/>
      <c r="CE37" s="1"/>
      <c r="CF37" s="24">
        <f>IF(MID(LOOKUP(BU39,Accord,Code),9,1)="0","","●")</f>
      </c>
      <c r="CG37" s="25"/>
      <c r="CH37" s="1"/>
      <c r="CI37" s="24">
        <f>IF(MID(LOOKUP(BU39,Accord,Code),11,1)="0","","●")</f>
      </c>
      <c r="CJ37" s="25"/>
      <c r="CK37" s="1"/>
      <c r="CM37" s="1"/>
      <c r="CN37" s="24">
        <f>IF(MID(LOOKUP(CM39,Accord,Code),2,1)="0","","●")</f>
      </c>
      <c r="CO37" s="25"/>
      <c r="CP37" s="1"/>
      <c r="CQ37" s="24">
        <f>IF(MID(LOOKUP(CM39,Accord,Code),4,1)="0","","●")</f>
      </c>
      <c r="CR37" s="25"/>
      <c r="CS37" s="1"/>
      <c r="CT37" s="1"/>
      <c r="CU37" s="24">
        <f>IF(MID(LOOKUP(CM39,Accord,Code),7,1)="0","","●")</f>
      </c>
      <c r="CV37" s="25"/>
      <c r="CW37" s="1"/>
      <c r="CX37" s="24">
        <f>IF(MID(LOOKUP(CM39,Accord,Code),9,1)="0","","●")</f>
      </c>
      <c r="CY37" s="25"/>
      <c r="CZ37" s="1"/>
      <c r="DA37" s="24">
        <f>IF(MID(LOOKUP(CM39,Accord,Code),11,1)="0","","●")</f>
      </c>
      <c r="DB37" s="25"/>
      <c r="DC37" s="1"/>
      <c r="DE37" s="1"/>
      <c r="DF37" s="24" t="str">
        <f>IF(MID(LOOKUP(DE39,Accord,Code),2,1)="0","","●")</f>
        <v>●</v>
      </c>
      <c r="DG37" s="25"/>
      <c r="DH37" s="1"/>
      <c r="DI37" s="24">
        <f>IF(MID(LOOKUP(DE39,Accord,Code),4,1)="0","","●")</f>
      </c>
      <c r="DJ37" s="25"/>
      <c r="DK37" s="1"/>
      <c r="DL37" s="1"/>
      <c r="DM37" s="24" t="str">
        <f>IF(MID(LOOKUP(DE39,Accord,Code),7,1)="0","","●")</f>
        <v>●</v>
      </c>
      <c r="DN37" s="25"/>
      <c r="DO37" s="1"/>
      <c r="DP37" s="24">
        <f>IF(MID(LOOKUP(DE39,Accord,Code),9,1)="0","","●")</f>
      </c>
      <c r="DQ37" s="25"/>
      <c r="DR37" s="1"/>
      <c r="DS37" s="24">
        <f>IF(MID(LOOKUP(DE39,Accord,Code),11,1)="0","","●")</f>
      </c>
      <c r="DT37" s="25"/>
      <c r="DU37" s="1"/>
      <c r="DW37" s="1"/>
      <c r="DX37" s="24" t="str">
        <f>IF(MID(LOOKUP(DW39,Accord,Code),2,1)="0","","●")</f>
        <v>●</v>
      </c>
      <c r="DY37" s="25"/>
      <c r="DZ37" s="1"/>
      <c r="EA37" s="24">
        <f>IF(MID(LOOKUP(DW39,Accord,Code),4,1)="0","","●")</f>
      </c>
      <c r="EB37" s="25"/>
      <c r="EC37" s="1"/>
      <c r="ED37" s="1"/>
      <c r="EE37" s="24">
        <f>IF(MID(LOOKUP(DW39,Accord,Code),7,1)="0","","●")</f>
      </c>
      <c r="EF37" s="25"/>
      <c r="EG37" s="1"/>
      <c r="EH37" s="24">
        <f>IF(MID(LOOKUP(DW39,Accord,Code),9,1)="0","","●")</f>
      </c>
      <c r="EI37" s="25"/>
      <c r="EJ37" s="1"/>
      <c r="EK37" s="24">
        <f>IF(MID(LOOKUP(DW39,Accord,Code),11,1)="0","","●")</f>
      </c>
      <c r="EL37" s="25"/>
      <c r="EM37" s="1"/>
      <c r="EO37" s="1"/>
      <c r="EP37" s="24">
        <f>IF(MID(LOOKUP(EO39,Accord,Code),2,1)="0","","●")</f>
      </c>
      <c r="EQ37" s="25"/>
      <c r="ER37" s="1"/>
      <c r="ES37" s="24" t="str">
        <f>IF(MID(LOOKUP(EO39,Accord,Code),4,1)="0","","●")</f>
        <v>●</v>
      </c>
      <c r="ET37" s="25"/>
      <c r="EU37" s="1"/>
      <c r="EV37" s="1"/>
      <c r="EW37" s="24">
        <f>IF(MID(LOOKUP(EO39,Accord,Code),7,1)="0","","●")</f>
      </c>
      <c r="EX37" s="25"/>
      <c r="EY37" s="1"/>
      <c r="EZ37" s="24">
        <f>IF(MID(LOOKUP(EO39,Accord,Code),9,1)="0","","●")</f>
      </c>
      <c r="FA37" s="25"/>
      <c r="FB37" s="1"/>
      <c r="FC37" s="24">
        <f>IF(MID(LOOKUP(EO39,Accord,Code),11,1)="0","","●")</f>
      </c>
      <c r="FD37" s="25"/>
      <c r="FE37" s="1"/>
    </row>
    <row r="38" spans="1:161" ht="60" customHeight="1" thickBot="1">
      <c r="A38" s="19">
        <f>IF(MID(LOOKUP(A39,Accord,Code),1,1)="0","","●")</f>
      </c>
      <c r="B38" s="20"/>
      <c r="C38" s="19">
        <f>IF(MID(LOOKUP(A39,Accord,Code),3,1)="0","","●")</f>
      </c>
      <c r="D38" s="21"/>
      <c r="E38" s="22"/>
      <c r="F38" s="23" t="str">
        <f>IF(MID(LOOKUP(A39,Accord,Code),5,1)="0","","●")</f>
        <v>●</v>
      </c>
      <c r="G38" s="22"/>
      <c r="H38" s="19">
        <f>IF(MID(LOOKUP(A39,Accord,Code),6,1)="0","","●")</f>
      </c>
      <c r="I38" s="20"/>
      <c r="J38" s="19">
        <f>IF(MID(LOOKUP(A39,Accord,Code),8,1)="0","","●")</f>
      </c>
      <c r="K38" s="21"/>
      <c r="L38" s="22"/>
      <c r="M38" s="19" t="str">
        <f>IF(MID(LOOKUP(A39,Accord,Code),10,1)="0","","●")</f>
        <v>●</v>
      </c>
      <c r="N38" s="21"/>
      <c r="O38" s="22"/>
      <c r="P38" s="23">
        <f>IF(MID(LOOKUP(A39,Accord,Code),12,1)="0","","●")</f>
      </c>
      <c r="Q38" s="22"/>
      <c r="S38" s="19" t="str">
        <f>IF(MID(LOOKUP(S39,Accord,Code),1,1)="0","","●")</f>
        <v>●</v>
      </c>
      <c r="T38" s="20"/>
      <c r="U38" s="19">
        <f>IF(MID(LOOKUP(S39,Accord,Code),3,1)="0","","●")</f>
      </c>
      <c r="V38" s="21"/>
      <c r="W38" s="22"/>
      <c r="X38" s="23" t="str">
        <f>IF(MID(LOOKUP(S39,Accord,Code),5,1)="0","","●")</f>
        <v>●</v>
      </c>
      <c r="Y38" s="22"/>
      <c r="Z38" s="19">
        <f>IF(MID(LOOKUP(S39,Accord,Code),6,1)="0","","●")</f>
      </c>
      <c r="AA38" s="20"/>
      <c r="AB38" s="19">
        <f>IF(MID(LOOKUP(S39,Accord,Code),8,1)="0","","●")</f>
      </c>
      <c r="AC38" s="21"/>
      <c r="AD38" s="22"/>
      <c r="AE38" s="19" t="str">
        <f>IF(MID(LOOKUP(S39,Accord,Code),10,1)="0","","●")</f>
        <v>●</v>
      </c>
      <c r="AF38" s="21"/>
      <c r="AG38" s="22"/>
      <c r="AH38" s="23">
        <f>IF(MID(LOOKUP(S39,Accord,Code),12,1)="0","","●")</f>
      </c>
      <c r="AI38" s="22"/>
      <c r="AK38" s="19">
        <f>IF(MID(LOOKUP(AK39,Accord,Code),1,1)="0","","●")</f>
      </c>
      <c r="AL38" s="20"/>
      <c r="AM38" s="19">
        <f>IF(MID(LOOKUP(AK39,Accord,Code),3,1)="0","","●")</f>
      </c>
      <c r="AN38" s="21"/>
      <c r="AO38" s="22"/>
      <c r="AP38" s="23" t="str">
        <f>IF(MID(LOOKUP(AK39,Accord,Code),5,1)="0","","●")</f>
        <v>●</v>
      </c>
      <c r="AQ38" s="22"/>
      <c r="AR38" s="19">
        <f>IF(MID(LOOKUP(AK39,Accord,Code),6,1)="0","","●")</f>
      </c>
      <c r="AS38" s="20"/>
      <c r="AT38" s="19" t="str">
        <f>IF(MID(LOOKUP(AK39,Accord,Code),8,1)="0","","●")</f>
        <v>●</v>
      </c>
      <c r="AU38" s="21"/>
      <c r="AV38" s="22"/>
      <c r="AW38" s="19" t="str">
        <f>IF(MID(LOOKUP(AK39,Accord,Code),10,1)="0","","●")</f>
        <v>●</v>
      </c>
      <c r="AX38" s="21"/>
      <c r="AY38" s="22"/>
      <c r="AZ38" s="23">
        <f>IF(MID(LOOKUP(AK39,Accord,Code),12,1)="0","","●")</f>
      </c>
      <c r="BA38" s="22"/>
      <c r="BC38" s="19">
        <f>IF(MID(LOOKUP(BC39,Accord,Code),1,1)="0","","●")</f>
      </c>
      <c r="BD38" s="20"/>
      <c r="BE38" s="19">
        <f>IF(MID(LOOKUP(BC39,Accord,Code),3,1)="0","","●")</f>
      </c>
      <c r="BF38" s="21"/>
      <c r="BG38" s="22"/>
      <c r="BH38" s="23" t="str">
        <f>IF(MID(LOOKUP(BC39,Accord,Code),5,1)="0","","●")</f>
        <v>●</v>
      </c>
      <c r="BI38" s="22"/>
      <c r="BJ38" s="19">
        <f>IF(MID(LOOKUP(BC39,Accord,Code),6,1)="0","","●")</f>
      </c>
      <c r="BK38" s="20"/>
      <c r="BL38" s="19">
        <f>IF(MID(LOOKUP(BC39,Accord,Code),8,1)="0","","●")</f>
      </c>
      <c r="BM38" s="21"/>
      <c r="BN38" s="22"/>
      <c r="BO38" s="19" t="str">
        <f>IF(MID(LOOKUP(BC39,Accord,Code),10,1)="0","","●")</f>
        <v>●</v>
      </c>
      <c r="BP38" s="21"/>
      <c r="BQ38" s="22"/>
      <c r="BR38" s="23">
        <f>IF(MID(LOOKUP(BC39,Accord,Code),12,1)="0","","●")</f>
      </c>
      <c r="BS38" s="22"/>
      <c r="BU38" s="19">
        <f>IF(MID(LOOKUP(BU39,Accord,Code),1,1)="0","","●")</f>
      </c>
      <c r="BV38" s="20"/>
      <c r="BW38" s="19">
        <f>IF(MID(LOOKUP(BU39,Accord,Code),3,1)="0","","●")</f>
      </c>
      <c r="BX38" s="21"/>
      <c r="BY38" s="22"/>
      <c r="BZ38" s="23" t="str">
        <f>IF(MID(LOOKUP(BU39,Accord,Code),5,1)="0","","●")</f>
        <v>●</v>
      </c>
      <c r="CA38" s="22"/>
      <c r="CB38" s="19">
        <f>IF(MID(LOOKUP(BU39,Accord,Code),6,1)="0","","●")</f>
      </c>
      <c r="CC38" s="20"/>
      <c r="CD38" s="19">
        <f>IF(MID(LOOKUP(BU39,Accord,Code),8,1)="0","","●")</f>
      </c>
      <c r="CE38" s="21"/>
      <c r="CF38" s="22"/>
      <c r="CG38" s="19" t="str">
        <f>IF(MID(LOOKUP(BU39,Accord,Code),10,1)="0","","●")</f>
        <v>●</v>
      </c>
      <c r="CH38" s="21"/>
      <c r="CI38" s="22"/>
      <c r="CJ38" s="23" t="str">
        <f>IF(MID(LOOKUP(BU39,Accord,Code),12,1)="0","","●")</f>
        <v>●</v>
      </c>
      <c r="CK38" s="22"/>
      <c r="CM38" s="19">
        <f>IF(MID(LOOKUP(CM39,Accord,Code),1,1)="0","","●")</f>
      </c>
      <c r="CN38" s="20"/>
      <c r="CO38" s="19" t="str">
        <f>IF(MID(LOOKUP(CM39,Accord,Code),3,1)="0","","●")</f>
        <v>●</v>
      </c>
      <c r="CP38" s="21"/>
      <c r="CQ38" s="22"/>
      <c r="CR38" s="23" t="str">
        <f>IF(MID(LOOKUP(CM39,Accord,Code),5,1)="0","","●")</f>
        <v>●</v>
      </c>
      <c r="CS38" s="22"/>
      <c r="CT38" s="19">
        <f>IF(MID(LOOKUP(CM39,Accord,Code),6,1)="0","","●")</f>
      </c>
      <c r="CU38" s="20"/>
      <c r="CV38" s="19">
        <f>IF(MID(LOOKUP(CM39,Accord,Code),8,1)="0","","●")</f>
      </c>
      <c r="CW38" s="21"/>
      <c r="CX38" s="22"/>
      <c r="CY38" s="19" t="str">
        <f>IF(MID(LOOKUP(CM39,Accord,Code),10,1)="0","","●")</f>
        <v>●</v>
      </c>
      <c r="CZ38" s="21"/>
      <c r="DA38" s="22"/>
      <c r="DB38" s="23">
        <f>IF(MID(LOOKUP(CM39,Accord,Code),12,1)="0","","●")</f>
      </c>
      <c r="DC38" s="22"/>
      <c r="DE38" s="19">
        <f>IF(MID(LOOKUP(DE39,Accord,Code),1,1)="0","","●")</f>
      </c>
      <c r="DF38" s="20"/>
      <c r="DG38" s="19">
        <f>IF(MID(LOOKUP(DE39,Accord,Code),3,1)="0","","●")</f>
      </c>
      <c r="DH38" s="21"/>
      <c r="DI38" s="22"/>
      <c r="DJ38" s="23" t="str">
        <f>IF(MID(LOOKUP(DE39,Accord,Code),5,1)="0","","●")</f>
        <v>●</v>
      </c>
      <c r="DK38" s="22"/>
      <c r="DL38" s="19">
        <f>IF(MID(LOOKUP(DE39,Accord,Code),6,1)="0","","●")</f>
      </c>
      <c r="DM38" s="20"/>
      <c r="DN38" s="19">
        <f>IF(MID(LOOKUP(DE39,Accord,Code),8,1)="0","","●")</f>
      </c>
      <c r="DO38" s="21"/>
      <c r="DP38" s="22"/>
      <c r="DQ38" s="19" t="str">
        <f>IF(MID(LOOKUP(DE39,Accord,Code),10,1)="0","","●")</f>
        <v>●</v>
      </c>
      <c r="DR38" s="21"/>
      <c r="DS38" s="22"/>
      <c r="DT38" s="23">
        <f>IF(MID(LOOKUP(DE39,Accord,Code),12,1)="0","","●")</f>
      </c>
      <c r="DU38" s="22"/>
      <c r="DW38" s="19">
        <f>IF(MID(LOOKUP(DW39,Accord,Code),1,1)="0","","●")</f>
      </c>
      <c r="DX38" s="20"/>
      <c r="DY38" s="19">
        <f>IF(MID(LOOKUP(DW39,Accord,Code),3,1)="0","","●")</f>
      </c>
      <c r="DZ38" s="21"/>
      <c r="EA38" s="22"/>
      <c r="EB38" s="23">
        <f>IF(MID(LOOKUP(DW39,Accord,Code),5,1)="0","","●")</f>
      </c>
      <c r="EC38" s="22"/>
      <c r="ED38" s="19" t="str">
        <f>IF(MID(LOOKUP(DW39,Accord,Code),6,1)="0","","●")</f>
        <v>●</v>
      </c>
      <c r="EE38" s="20"/>
      <c r="EF38" s="19">
        <f>IF(MID(LOOKUP(DW39,Accord,Code),8,1)="0","","●")</f>
      </c>
      <c r="EG38" s="21"/>
      <c r="EH38" s="22"/>
      <c r="EI38" s="19" t="str">
        <f>IF(MID(LOOKUP(DW39,Accord,Code),10,1)="0","","●")</f>
        <v>●</v>
      </c>
      <c r="EJ38" s="21"/>
      <c r="EK38" s="22"/>
      <c r="EL38" s="23">
        <f>IF(MID(LOOKUP(DW39,Accord,Code),12,1)="0","","●")</f>
      </c>
      <c r="EM38" s="22"/>
      <c r="EO38" s="19" t="str">
        <f>IF(MID(LOOKUP(EO39,Accord,Code),1,1)="0","","●")</f>
        <v>●</v>
      </c>
      <c r="EP38" s="20"/>
      <c r="EQ38" s="19">
        <f>IF(MID(LOOKUP(EO39,Accord,Code),3,1)="0","","●")</f>
      </c>
      <c r="ER38" s="21"/>
      <c r="ES38" s="22"/>
      <c r="ET38" s="23">
        <f>IF(MID(LOOKUP(EO39,Accord,Code),5,1)="0","","●")</f>
      </c>
      <c r="EU38" s="22"/>
      <c r="EV38" s="19">
        <f>IF(MID(LOOKUP(EO39,Accord,Code),6,1)="0","","●")</f>
      </c>
      <c r="EW38" s="20"/>
      <c r="EX38" s="19">
        <f>IF(MID(LOOKUP(EO39,Accord,Code),8,1)="0","","●")</f>
      </c>
      <c r="EY38" s="21"/>
      <c r="EZ38" s="22"/>
      <c r="FA38" s="19" t="str">
        <f>IF(MID(LOOKUP(EO39,Accord,Code),10,1)="0","","●")</f>
        <v>●</v>
      </c>
      <c r="FB38" s="21"/>
      <c r="FC38" s="22"/>
      <c r="FD38" s="23">
        <f>IF(MID(LOOKUP(EO39,Accord,Code),12,1)="0","","●")</f>
      </c>
      <c r="FE38" s="22"/>
    </row>
    <row r="39" spans="1:162" ht="44.25">
      <c r="A39" s="18" t="str">
        <f>$FF39&amp;MID(A$3,2,8)</f>
        <v>A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S39" s="18" t="str">
        <f>$FF39&amp;MID(S$3,2,8)</f>
        <v>Am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K39" s="18" t="str">
        <f>$FF39&amp;MID(AK$3,2,8)</f>
        <v>A7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C39" s="18" t="str">
        <f>$FF39&amp;MID(BC$3,2,8)</f>
        <v>Amaj7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U39" s="18" t="str">
        <f>$FF39&amp;MID(BU$3,2,8)</f>
        <v>A2</v>
      </c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M39" s="18" t="str">
        <f>$FF39&amp;MID(CM$3,2,8)</f>
        <v>A4</v>
      </c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E39" s="18" t="str">
        <f>$FF39&amp;MID(DE$3,2,8)</f>
        <v>A6</v>
      </c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W39" s="18" t="str">
        <f>$FF39&amp;MID(DW$3,2,8)</f>
        <v>A+</v>
      </c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O39" s="18" t="str">
        <f>$FF39&amp;MID(EO$3,2,8)</f>
        <v>A-</v>
      </c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2" t="s">
        <v>40</v>
      </c>
    </row>
    <row r="40" ht="45" thickBot="1"/>
    <row r="41" spans="1:161" ht="111" customHeight="1" thickBot="1">
      <c r="A41" s="1"/>
      <c r="B41" s="24">
        <f>IF(MID(LOOKUP(A43,Accord,Code),2,1)="0","","●")</f>
      </c>
      <c r="C41" s="25"/>
      <c r="D41" s="1"/>
      <c r="E41" s="24">
        <f>IF(MID(LOOKUP(A43,Accord,Code),4,1)="0","","●")</f>
      </c>
      <c r="F41" s="25"/>
      <c r="G41" s="1"/>
      <c r="H41" s="1"/>
      <c r="I41" s="24">
        <f>IF(MID(LOOKUP(A43,Accord,Code),7,1)="0","","●")</f>
      </c>
      <c r="J41" s="25"/>
      <c r="K41" s="1"/>
      <c r="L41" s="24">
        <f>IF(MID(LOOKUP(A43,Accord,Code),9,1)="0","","●")</f>
      </c>
      <c r="M41" s="25"/>
      <c r="N41" s="1"/>
      <c r="O41" s="24" t="str">
        <f>IF(MID(LOOKUP(A43,Accord,Code),11,1)="0","","●")</f>
        <v>●</v>
      </c>
      <c r="P41" s="25"/>
      <c r="Q41" s="1"/>
      <c r="S41" s="1"/>
      <c r="T41" s="24" t="str">
        <f>IF(MID(LOOKUP(S43,Accord,Code),2,1)="0","","●")</f>
        <v>●</v>
      </c>
      <c r="U41" s="25"/>
      <c r="V41" s="1"/>
      <c r="W41" s="24">
        <f>IF(MID(LOOKUP(S43,Accord,Code),4,1)="0","","●")</f>
      </c>
      <c r="X41" s="25"/>
      <c r="Y41" s="1"/>
      <c r="Z41" s="1"/>
      <c r="AA41" s="24">
        <f>IF(MID(LOOKUP(S43,Accord,Code),7,1)="0","","●")</f>
      </c>
      <c r="AB41" s="25"/>
      <c r="AC41" s="1"/>
      <c r="AD41" s="24">
        <f>IF(MID(LOOKUP(S43,Accord,Code),9,1)="0","","●")</f>
      </c>
      <c r="AE41" s="25"/>
      <c r="AF41" s="1"/>
      <c r="AG41" s="24" t="str">
        <f>IF(MID(LOOKUP(S43,Accord,Code),11,1)="0","","●")</f>
        <v>●</v>
      </c>
      <c r="AH41" s="25"/>
      <c r="AI41" s="1"/>
      <c r="AK41" s="1"/>
      <c r="AL41" s="24">
        <f>IF(MID(LOOKUP(AK43,Accord,Code),2,1)="0","","●")</f>
      </c>
      <c r="AM41" s="25"/>
      <c r="AN41" s="1"/>
      <c r="AO41" s="24">
        <f>IF(MID(LOOKUP(AK43,Accord,Code),4,1)="0","","●")</f>
      </c>
      <c r="AP41" s="25"/>
      <c r="AQ41" s="1"/>
      <c r="AR41" s="1"/>
      <c r="AS41" s="24">
        <f>IF(MID(LOOKUP(AK43,Accord,Code),7,1)="0","","●")</f>
      </c>
      <c r="AT41" s="25"/>
      <c r="AU41" s="1"/>
      <c r="AV41" s="24" t="str">
        <f>IF(MID(LOOKUP(AK43,Accord,Code),9,1)="0","","●")</f>
        <v>●</v>
      </c>
      <c r="AW41" s="25"/>
      <c r="AX41" s="1"/>
      <c r="AY41" s="24" t="str">
        <f>IF(MID(LOOKUP(AK43,Accord,Code),11,1)="0","","●")</f>
        <v>●</v>
      </c>
      <c r="AZ41" s="25"/>
      <c r="BA41" s="1"/>
      <c r="BC41" s="1"/>
      <c r="BD41" s="24">
        <f>IF(MID(LOOKUP(BC43,Accord,Code),2,1)="0","","●")</f>
      </c>
      <c r="BE41" s="25"/>
      <c r="BF41" s="1"/>
      <c r="BG41" s="24">
        <f>IF(MID(LOOKUP(BC43,Accord,Code),4,1)="0","","●")</f>
      </c>
      <c r="BH41" s="25"/>
      <c r="BI41" s="1"/>
      <c r="BJ41" s="1"/>
      <c r="BK41" s="24">
        <f>IF(MID(LOOKUP(BC43,Accord,Code),7,1)="0","","●")</f>
      </c>
      <c r="BL41" s="25"/>
      <c r="BM41" s="1"/>
      <c r="BN41" s="24">
        <f>IF(MID(LOOKUP(BC43,Accord,Code),9,1)="0","","●")</f>
      </c>
      <c r="BO41" s="25"/>
      <c r="BP41" s="1"/>
      <c r="BQ41" s="24" t="str">
        <f>IF(MID(LOOKUP(BC43,Accord,Code),11,1)="0","","●")</f>
        <v>●</v>
      </c>
      <c r="BR41" s="25"/>
      <c r="BS41" s="1"/>
      <c r="BU41" s="1"/>
      <c r="BV41" s="24">
        <f>IF(MID(LOOKUP(BU43,Accord,Code),2,1)="0","","●")</f>
      </c>
      <c r="BW41" s="25"/>
      <c r="BX41" s="1"/>
      <c r="BY41" s="24">
        <f>IF(MID(LOOKUP(BU43,Accord,Code),4,1)="0","","●")</f>
      </c>
      <c r="BZ41" s="25"/>
      <c r="CA41" s="1"/>
      <c r="CB41" s="1"/>
      <c r="CC41" s="24">
        <f>IF(MID(LOOKUP(BU43,Accord,Code),7,1)="0","","●")</f>
      </c>
      <c r="CD41" s="25"/>
      <c r="CE41" s="1"/>
      <c r="CF41" s="24">
        <f>IF(MID(LOOKUP(BU43,Accord,Code),9,1)="0","","●")</f>
      </c>
      <c r="CG41" s="25"/>
      <c r="CH41" s="1"/>
      <c r="CI41" s="24" t="str">
        <f>IF(MID(LOOKUP(BU43,Accord,Code),11,1)="0","","●")</f>
        <v>●</v>
      </c>
      <c r="CJ41" s="25"/>
      <c r="CK41" s="1"/>
      <c r="CM41" s="1"/>
      <c r="CN41" s="24">
        <f>IF(MID(LOOKUP(CM43,Accord,Code),2,1)="0","","●")</f>
      </c>
      <c r="CO41" s="25"/>
      <c r="CP41" s="1"/>
      <c r="CQ41" s="24" t="str">
        <f>IF(MID(LOOKUP(CM43,Accord,Code),4,1)="0","","●")</f>
        <v>●</v>
      </c>
      <c r="CR41" s="25"/>
      <c r="CS41" s="1"/>
      <c r="CT41" s="1"/>
      <c r="CU41" s="24">
        <f>IF(MID(LOOKUP(CM43,Accord,Code),7,1)="0","","●")</f>
      </c>
      <c r="CV41" s="25"/>
      <c r="CW41" s="1"/>
      <c r="CX41" s="24">
        <f>IF(MID(LOOKUP(CM43,Accord,Code),9,1)="0","","●")</f>
      </c>
      <c r="CY41" s="25"/>
      <c r="CZ41" s="1"/>
      <c r="DA41" s="24" t="str">
        <f>IF(MID(LOOKUP(CM43,Accord,Code),11,1)="0","","●")</f>
        <v>●</v>
      </c>
      <c r="DB41" s="25"/>
      <c r="DC41" s="1"/>
      <c r="DE41" s="1"/>
      <c r="DF41" s="24">
        <f>IF(MID(LOOKUP(DE43,Accord,Code),2,1)="0","","●")</f>
      </c>
      <c r="DG41" s="25"/>
      <c r="DH41" s="1"/>
      <c r="DI41" s="24">
        <f>IF(MID(LOOKUP(DE43,Accord,Code),4,1)="0","","●")</f>
      </c>
      <c r="DJ41" s="25"/>
      <c r="DK41" s="1"/>
      <c r="DL41" s="1"/>
      <c r="DM41" s="24">
        <f>IF(MID(LOOKUP(DE43,Accord,Code),7,1)="0","","●")</f>
      </c>
      <c r="DN41" s="25"/>
      <c r="DO41" s="1"/>
      <c r="DP41" s="24">
        <f>IF(MID(LOOKUP(DE43,Accord,Code),9,1)="0","","●")</f>
      </c>
      <c r="DQ41" s="25"/>
      <c r="DR41" s="1"/>
      <c r="DS41" s="24" t="str">
        <f>IF(MID(LOOKUP(DE43,Accord,Code),11,1)="0","","●")</f>
        <v>●</v>
      </c>
      <c r="DT41" s="25"/>
      <c r="DU41" s="1"/>
      <c r="DW41" s="1"/>
      <c r="DX41" s="24">
        <f>IF(MID(LOOKUP(DW43,Accord,Code),2,1)="0","","●")</f>
      </c>
      <c r="DY41" s="25"/>
      <c r="DZ41" s="1"/>
      <c r="EA41" s="24">
        <f>IF(MID(LOOKUP(DW43,Accord,Code),4,1)="0","","●")</f>
      </c>
      <c r="EB41" s="25"/>
      <c r="EC41" s="1"/>
      <c r="ED41" s="1"/>
      <c r="EE41" s="24" t="str">
        <f>IF(MID(LOOKUP(DW43,Accord,Code),7,1)="0","","●")</f>
        <v>●</v>
      </c>
      <c r="EF41" s="25"/>
      <c r="EG41" s="1"/>
      <c r="EH41" s="24">
        <f>IF(MID(LOOKUP(DW43,Accord,Code),9,1)="0","","●")</f>
      </c>
      <c r="EI41" s="25"/>
      <c r="EJ41" s="1"/>
      <c r="EK41" s="24" t="str">
        <f>IF(MID(LOOKUP(DW43,Accord,Code),11,1)="0","","●")</f>
        <v>●</v>
      </c>
      <c r="EL41" s="25"/>
      <c r="EM41" s="1"/>
      <c r="EO41" s="1"/>
      <c r="EP41" s="24" t="str">
        <f>IF(MID(LOOKUP(EO43,Accord,Code),2,1)="0","","●")</f>
        <v>●</v>
      </c>
      <c r="EQ41" s="25"/>
      <c r="ER41" s="1"/>
      <c r="ES41" s="24">
        <f>IF(MID(LOOKUP(EO43,Accord,Code),4,1)="0","","●")</f>
      </c>
      <c r="ET41" s="25"/>
      <c r="EU41" s="1"/>
      <c r="EV41" s="1"/>
      <c r="EW41" s="24">
        <f>IF(MID(LOOKUP(EO43,Accord,Code),7,1)="0","","●")</f>
      </c>
      <c r="EX41" s="25"/>
      <c r="EY41" s="1"/>
      <c r="EZ41" s="24">
        <f>IF(MID(LOOKUP(EO43,Accord,Code),9,1)="0","","●")</f>
      </c>
      <c r="FA41" s="25"/>
      <c r="FB41" s="1"/>
      <c r="FC41" s="24" t="str">
        <f>IF(MID(LOOKUP(EO43,Accord,Code),11,1)="0","","●")</f>
        <v>●</v>
      </c>
      <c r="FD41" s="25"/>
      <c r="FE41" s="1"/>
    </row>
    <row r="42" spans="1:161" ht="60" customHeight="1" thickBot="1">
      <c r="A42" s="19">
        <f>IF(MID(LOOKUP(A43,Accord,Code),1,1)="0","","●")</f>
      </c>
      <c r="B42" s="20"/>
      <c r="C42" s="19" t="str">
        <f>IF(MID(LOOKUP(A43,Accord,Code),3,1)="0","","●")</f>
        <v>●</v>
      </c>
      <c r="D42" s="21"/>
      <c r="E42" s="22"/>
      <c r="F42" s="23">
        <f>IF(MID(LOOKUP(A43,Accord,Code),5,1)="0","","●")</f>
      </c>
      <c r="G42" s="22"/>
      <c r="H42" s="19" t="str">
        <f>IF(MID(LOOKUP(A43,Accord,Code),6,1)="0","","●")</f>
        <v>●</v>
      </c>
      <c r="I42" s="20"/>
      <c r="J42" s="19">
        <f>IF(MID(LOOKUP(A43,Accord,Code),8,1)="0","","●")</f>
      </c>
      <c r="K42" s="21"/>
      <c r="L42" s="22"/>
      <c r="M42" s="19">
        <f>IF(MID(LOOKUP(A43,Accord,Code),10,1)="0","","●")</f>
      </c>
      <c r="N42" s="21"/>
      <c r="O42" s="22"/>
      <c r="P42" s="23">
        <f>IF(MID(LOOKUP(A43,Accord,Code),12,1)="0","","●")</f>
      </c>
      <c r="Q42" s="22"/>
      <c r="S42" s="19">
        <f>IF(MID(LOOKUP(S43,Accord,Code),1,1)="0","","●")</f>
      </c>
      <c r="T42" s="20"/>
      <c r="U42" s="19">
        <f>IF(MID(LOOKUP(S43,Accord,Code),3,1)="0","","●")</f>
      </c>
      <c r="V42" s="21"/>
      <c r="W42" s="22"/>
      <c r="X42" s="23">
        <f>IF(MID(LOOKUP(S43,Accord,Code),5,1)="0","","●")</f>
      </c>
      <c r="Y42" s="22"/>
      <c r="Z42" s="19" t="str">
        <f>IF(MID(LOOKUP(S43,Accord,Code),6,1)="0","","●")</f>
        <v>●</v>
      </c>
      <c r="AA42" s="20"/>
      <c r="AB42" s="19">
        <f>IF(MID(LOOKUP(S43,Accord,Code),8,1)="0","","●")</f>
      </c>
      <c r="AC42" s="21"/>
      <c r="AD42" s="22"/>
      <c r="AE42" s="19">
        <f>IF(MID(LOOKUP(S43,Accord,Code),10,1)="0","","●")</f>
      </c>
      <c r="AF42" s="21"/>
      <c r="AG42" s="22"/>
      <c r="AH42" s="23">
        <f>IF(MID(LOOKUP(S43,Accord,Code),12,1)="0","","●")</f>
      </c>
      <c r="AI42" s="22"/>
      <c r="AK42" s="19">
        <f>IF(MID(LOOKUP(AK43,Accord,Code),1,1)="0","","●")</f>
      </c>
      <c r="AL42" s="20"/>
      <c r="AM42" s="19" t="str">
        <f>IF(MID(LOOKUP(AK43,Accord,Code),3,1)="0","","●")</f>
        <v>●</v>
      </c>
      <c r="AN42" s="21"/>
      <c r="AO42" s="22"/>
      <c r="AP42" s="23">
        <f>IF(MID(LOOKUP(AK43,Accord,Code),5,1)="0","","●")</f>
      </c>
      <c r="AQ42" s="22"/>
      <c r="AR42" s="19" t="str">
        <f>IF(MID(LOOKUP(AK43,Accord,Code),6,1)="0","","●")</f>
        <v>●</v>
      </c>
      <c r="AS42" s="20"/>
      <c r="AT42" s="19">
        <f>IF(MID(LOOKUP(AK43,Accord,Code),8,1)="0","","●")</f>
      </c>
      <c r="AU42" s="21"/>
      <c r="AV42" s="22"/>
      <c r="AW42" s="19">
        <f>IF(MID(LOOKUP(AK43,Accord,Code),10,1)="0","","●")</f>
      </c>
      <c r="AX42" s="21"/>
      <c r="AY42" s="22"/>
      <c r="AZ42" s="23">
        <f>IF(MID(LOOKUP(AK43,Accord,Code),12,1)="0","","●")</f>
      </c>
      <c r="BA42" s="22"/>
      <c r="BC42" s="19">
        <f>IF(MID(LOOKUP(BC43,Accord,Code),1,1)="0","","●")</f>
      </c>
      <c r="BD42" s="20"/>
      <c r="BE42" s="19" t="str">
        <f>IF(MID(LOOKUP(BC43,Accord,Code),3,1)="0","","●")</f>
        <v>●</v>
      </c>
      <c r="BF42" s="21"/>
      <c r="BG42" s="22"/>
      <c r="BH42" s="23">
        <f>IF(MID(LOOKUP(BC43,Accord,Code),5,1)="0","","●")</f>
      </c>
      <c r="BI42" s="22"/>
      <c r="BJ42" s="19" t="str">
        <f>IF(MID(LOOKUP(BC43,Accord,Code),6,1)="0","","●")</f>
        <v>●</v>
      </c>
      <c r="BK42" s="20"/>
      <c r="BL42" s="19">
        <f>IF(MID(LOOKUP(BC43,Accord,Code),8,1)="0","","●")</f>
      </c>
      <c r="BM42" s="21"/>
      <c r="BN42" s="22"/>
      <c r="BO42" s="19" t="str">
        <f>IF(MID(LOOKUP(BC43,Accord,Code),10,1)="0","","●")</f>
        <v>●</v>
      </c>
      <c r="BP42" s="21"/>
      <c r="BQ42" s="22"/>
      <c r="BR42" s="23">
        <f>IF(MID(LOOKUP(BC43,Accord,Code),12,1)="0","","●")</f>
      </c>
      <c r="BS42" s="22"/>
      <c r="BU42" s="19" t="str">
        <f>IF(MID(LOOKUP(BU43,Accord,Code),1,1)="0","","●")</f>
        <v>●</v>
      </c>
      <c r="BV42" s="20"/>
      <c r="BW42" s="19">
        <f>IF(MID(LOOKUP(BU43,Accord,Code),3,1)="0","","●")</f>
      </c>
      <c r="BX42" s="21"/>
      <c r="BY42" s="22"/>
      <c r="BZ42" s="23">
        <f>IF(MID(LOOKUP(BU43,Accord,Code),5,1)="0","","●")</f>
      </c>
      <c r="CA42" s="22"/>
      <c r="CB42" s="19" t="str">
        <f>IF(MID(LOOKUP(BU43,Accord,Code),6,1)="0","","●")</f>
        <v>●</v>
      </c>
      <c r="CC42" s="20"/>
      <c r="CD42" s="19">
        <f>IF(MID(LOOKUP(BU43,Accord,Code),8,1)="0","","●")</f>
      </c>
      <c r="CE42" s="21"/>
      <c r="CF42" s="22"/>
      <c r="CG42" s="19">
        <f>IF(MID(LOOKUP(BU43,Accord,Code),10,1)="0","","●")</f>
      </c>
      <c r="CH42" s="21"/>
      <c r="CI42" s="22"/>
      <c r="CJ42" s="23">
        <f>IF(MID(LOOKUP(BU43,Accord,Code),12,1)="0","","●")</f>
      </c>
      <c r="CK42" s="22"/>
      <c r="CM42" s="19">
        <f>IF(MID(LOOKUP(CM43,Accord,Code),1,1)="0","","●")</f>
      </c>
      <c r="CN42" s="20"/>
      <c r="CO42" s="19">
        <f>IF(MID(LOOKUP(CM43,Accord,Code),3,1)="0","","●")</f>
      </c>
      <c r="CP42" s="21"/>
      <c r="CQ42" s="22"/>
      <c r="CR42" s="23">
        <f>IF(MID(LOOKUP(CM43,Accord,Code),5,1)="0","","●")</f>
      </c>
      <c r="CS42" s="22"/>
      <c r="CT42" s="19" t="str">
        <f>IF(MID(LOOKUP(CM43,Accord,Code),6,1)="0","","●")</f>
        <v>●</v>
      </c>
      <c r="CU42" s="20"/>
      <c r="CV42" s="19">
        <f>IF(MID(LOOKUP(CM43,Accord,Code),8,1)="0","","●")</f>
      </c>
      <c r="CW42" s="21"/>
      <c r="CX42" s="22"/>
      <c r="CY42" s="19">
        <f>IF(MID(LOOKUP(CM43,Accord,Code),10,1)="0","","●")</f>
      </c>
      <c r="CZ42" s="21"/>
      <c r="DA42" s="22"/>
      <c r="DB42" s="23">
        <f>IF(MID(LOOKUP(CM43,Accord,Code),12,1)="0","","●")</f>
      </c>
      <c r="DC42" s="22"/>
      <c r="DE42" s="19">
        <f>IF(MID(LOOKUP(DE43,Accord,Code),1,1)="0","","●")</f>
      </c>
      <c r="DF42" s="20"/>
      <c r="DG42" s="19" t="str">
        <f>IF(MID(LOOKUP(DE43,Accord,Code),3,1)="0","","●")</f>
        <v>●</v>
      </c>
      <c r="DH42" s="21"/>
      <c r="DI42" s="22"/>
      <c r="DJ42" s="23">
        <f>IF(MID(LOOKUP(DE43,Accord,Code),5,1)="0","","●")</f>
      </c>
      <c r="DK42" s="22"/>
      <c r="DL42" s="19" t="str">
        <f>IF(MID(LOOKUP(DE43,Accord,Code),6,1)="0","","●")</f>
        <v>●</v>
      </c>
      <c r="DM42" s="20"/>
      <c r="DN42" s="19" t="str">
        <f>IF(MID(LOOKUP(DE43,Accord,Code),8,1)="0","","●")</f>
        <v>●</v>
      </c>
      <c r="DO42" s="21"/>
      <c r="DP42" s="22"/>
      <c r="DQ42" s="19">
        <f>IF(MID(LOOKUP(DE43,Accord,Code),10,1)="0","","●")</f>
      </c>
      <c r="DR42" s="21"/>
      <c r="DS42" s="22"/>
      <c r="DT42" s="23">
        <f>IF(MID(LOOKUP(DE43,Accord,Code),12,1)="0","","●")</f>
      </c>
      <c r="DU42" s="22"/>
      <c r="DW42" s="19">
        <f>IF(MID(LOOKUP(DW43,Accord,Code),1,1)="0","","●")</f>
      </c>
      <c r="DX42" s="20"/>
      <c r="DY42" s="19" t="str">
        <f>IF(MID(LOOKUP(DW43,Accord,Code),3,1)="0","","●")</f>
        <v>●</v>
      </c>
      <c r="DZ42" s="21"/>
      <c r="EA42" s="22"/>
      <c r="EB42" s="23">
        <f>IF(MID(LOOKUP(DW43,Accord,Code),5,1)="0","","●")</f>
      </c>
      <c r="EC42" s="22"/>
      <c r="ED42" s="19">
        <f>IF(MID(LOOKUP(DW43,Accord,Code),6,1)="0","","●")</f>
      </c>
      <c r="EE42" s="20"/>
      <c r="EF42" s="19">
        <f>IF(MID(LOOKUP(DW43,Accord,Code),8,1)="0","","●")</f>
      </c>
      <c r="EG42" s="21"/>
      <c r="EH42" s="22"/>
      <c r="EI42" s="19">
        <f>IF(MID(LOOKUP(DW43,Accord,Code),10,1)="0","","●")</f>
      </c>
      <c r="EJ42" s="21"/>
      <c r="EK42" s="22"/>
      <c r="EL42" s="23">
        <f>IF(MID(LOOKUP(DW43,Accord,Code),12,1)="0","","●")</f>
      </c>
      <c r="EM42" s="22"/>
      <c r="EO42" s="19">
        <f>IF(MID(LOOKUP(EO43,Accord,Code),1,1)="0","","●")</f>
      </c>
      <c r="EP42" s="20"/>
      <c r="EQ42" s="19">
        <f>IF(MID(LOOKUP(EO43,Accord,Code),3,1)="0","","●")</f>
      </c>
      <c r="ER42" s="21"/>
      <c r="ES42" s="22"/>
      <c r="ET42" s="23" t="str">
        <f>IF(MID(LOOKUP(EO43,Accord,Code),5,1)="0","","●")</f>
        <v>●</v>
      </c>
      <c r="EU42" s="22"/>
      <c r="EV42" s="19">
        <f>IF(MID(LOOKUP(EO43,Accord,Code),6,1)="0","","●")</f>
      </c>
      <c r="EW42" s="20"/>
      <c r="EX42" s="19">
        <f>IF(MID(LOOKUP(EO43,Accord,Code),8,1)="0","","●")</f>
      </c>
      <c r="EY42" s="21"/>
      <c r="EZ42" s="22"/>
      <c r="FA42" s="19">
        <f>IF(MID(LOOKUP(EO43,Accord,Code),10,1)="0","","●")</f>
      </c>
      <c r="FB42" s="21"/>
      <c r="FC42" s="22"/>
      <c r="FD42" s="23">
        <f>IF(MID(LOOKUP(EO43,Accord,Code),12,1)="0","","●")</f>
      </c>
      <c r="FE42" s="22"/>
    </row>
    <row r="43" spans="1:162" ht="44.25">
      <c r="A43" s="18" t="str">
        <f>$FF43&amp;MID(A$3,2,8)</f>
        <v>A#/Bb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S43" s="18" t="str">
        <f>$FF43&amp;MID(S$3,2,8)</f>
        <v>A#/Bbm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K43" s="18" t="str">
        <f>$FF43&amp;MID(AK$3,2,8)</f>
        <v>A#/Bb7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C43" s="18" t="str">
        <f>$FF43&amp;MID(BC$3,2,8)</f>
        <v>A#/Bbmaj7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U43" s="18" t="str">
        <f>$FF43&amp;MID(BU$3,2,8)</f>
        <v>A#/Bb2</v>
      </c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M43" s="18" t="str">
        <f>$FF43&amp;MID(CM$3,2,8)</f>
        <v>A#/Bb4</v>
      </c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E43" s="18" t="str">
        <f>$FF43&amp;MID(DE$3,2,8)</f>
        <v>A#/Bb6</v>
      </c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W43" s="18" t="str">
        <f>$FF43&amp;MID(DW$3,2,8)</f>
        <v>A#/Bb+</v>
      </c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O43" s="18" t="str">
        <f>$FF43&amp;MID(EO$3,2,8)</f>
        <v>A#/Bb-</v>
      </c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2" t="s">
        <v>113</v>
      </c>
    </row>
    <row r="44" ht="45" thickBot="1"/>
    <row r="45" spans="1:161" ht="111" customHeight="1" thickBot="1">
      <c r="A45" s="1"/>
      <c r="B45" s="24">
        <f>IF(MID(LOOKUP(A47,Accord,Code),2,1)="0","","●")</f>
      </c>
      <c r="C45" s="25"/>
      <c r="D45" s="1"/>
      <c r="E45" s="24" t="str">
        <f>IF(MID(LOOKUP(A47,Accord,Code),4,1)="0","","●")</f>
        <v>●</v>
      </c>
      <c r="F45" s="25"/>
      <c r="G45" s="1"/>
      <c r="H45" s="1"/>
      <c r="I45" s="24" t="str">
        <f>IF(MID(LOOKUP(A47,Accord,Code),7,1)="0","","●")</f>
        <v>●</v>
      </c>
      <c r="J45" s="25"/>
      <c r="K45" s="1"/>
      <c r="L45" s="24">
        <f>IF(MID(LOOKUP(A47,Accord,Code),9,1)="0","","●")</f>
      </c>
      <c r="M45" s="25"/>
      <c r="N45" s="1"/>
      <c r="O45" s="24">
        <f>IF(MID(LOOKUP(A47,Accord,Code),11,1)="0","","●")</f>
      </c>
      <c r="P45" s="25"/>
      <c r="Q45" s="1"/>
      <c r="S45" s="1"/>
      <c r="T45" s="24">
        <f>IF(MID(LOOKUP(S47,Accord,Code),2,1)="0","","●")</f>
      </c>
      <c r="U45" s="25"/>
      <c r="V45" s="1"/>
      <c r="W45" s="24">
        <f>IF(MID(LOOKUP(S47,Accord,Code),4,1)="0","","●")</f>
      </c>
      <c r="X45" s="25"/>
      <c r="Y45" s="1"/>
      <c r="Z45" s="1"/>
      <c r="AA45" s="24" t="str">
        <f>IF(MID(LOOKUP(S47,Accord,Code),7,1)="0","","●")</f>
        <v>●</v>
      </c>
      <c r="AB45" s="25"/>
      <c r="AC45" s="1"/>
      <c r="AD45" s="24">
        <f>IF(MID(LOOKUP(S47,Accord,Code),9,1)="0","","●")</f>
      </c>
      <c r="AE45" s="25"/>
      <c r="AF45" s="1"/>
      <c r="AG45" s="24">
        <f>IF(MID(LOOKUP(S47,Accord,Code),11,1)="0","","●")</f>
      </c>
      <c r="AH45" s="25"/>
      <c r="AI45" s="1"/>
      <c r="AK45" s="1"/>
      <c r="AL45" s="24">
        <f>IF(MID(LOOKUP(AK47,Accord,Code),2,1)="0","","●")</f>
      </c>
      <c r="AM45" s="25"/>
      <c r="AN45" s="1"/>
      <c r="AO45" s="24" t="str">
        <f>IF(MID(LOOKUP(AK47,Accord,Code),4,1)="0","","●")</f>
        <v>●</v>
      </c>
      <c r="AP45" s="25"/>
      <c r="AQ45" s="1"/>
      <c r="AR45" s="1"/>
      <c r="AS45" s="24" t="str">
        <f>IF(MID(LOOKUP(AK47,Accord,Code),7,1)="0","","●")</f>
        <v>●</v>
      </c>
      <c r="AT45" s="25"/>
      <c r="AU45" s="1"/>
      <c r="AV45" s="24">
        <f>IF(MID(LOOKUP(AK47,Accord,Code),9,1)="0","","●")</f>
      </c>
      <c r="AW45" s="25"/>
      <c r="AX45" s="1"/>
      <c r="AY45" s="24">
        <f>IF(MID(LOOKUP(AK47,Accord,Code),11,1)="0","","●")</f>
      </c>
      <c r="AZ45" s="25"/>
      <c r="BA45" s="1"/>
      <c r="BC45" s="1"/>
      <c r="BD45" s="24">
        <f>IF(MID(LOOKUP(BC47,Accord,Code),2,1)="0","","●")</f>
      </c>
      <c r="BE45" s="25"/>
      <c r="BF45" s="1"/>
      <c r="BG45" s="24" t="str">
        <f>IF(MID(LOOKUP(BC47,Accord,Code),4,1)="0","","●")</f>
        <v>●</v>
      </c>
      <c r="BH45" s="25"/>
      <c r="BI45" s="1"/>
      <c r="BJ45" s="1"/>
      <c r="BK45" s="24" t="str">
        <f>IF(MID(LOOKUP(BC47,Accord,Code),7,1)="0","","●")</f>
        <v>●</v>
      </c>
      <c r="BL45" s="25"/>
      <c r="BM45" s="1"/>
      <c r="BN45" s="24">
        <f>IF(MID(LOOKUP(BC47,Accord,Code),9,1)="0","","●")</f>
      </c>
      <c r="BO45" s="25"/>
      <c r="BP45" s="1"/>
      <c r="BQ45" s="24" t="str">
        <f>IF(MID(LOOKUP(BC47,Accord,Code),11,1)="0","","●")</f>
        <v>●</v>
      </c>
      <c r="BR45" s="25"/>
      <c r="BS45" s="1"/>
      <c r="BU45" s="1"/>
      <c r="BV45" s="24" t="str">
        <f>IF(MID(LOOKUP(BU47,Accord,Code),2,1)="0","","●")</f>
        <v>●</v>
      </c>
      <c r="BW45" s="25"/>
      <c r="BX45" s="1"/>
      <c r="BY45" s="24">
        <f>IF(MID(LOOKUP(BU47,Accord,Code),4,1)="0","","●")</f>
      </c>
      <c r="BZ45" s="25"/>
      <c r="CA45" s="1"/>
      <c r="CB45" s="1"/>
      <c r="CC45" s="24" t="str">
        <f>IF(MID(LOOKUP(BU47,Accord,Code),7,1)="0","","●")</f>
        <v>●</v>
      </c>
      <c r="CD45" s="25"/>
      <c r="CE45" s="1"/>
      <c r="CF45" s="24">
        <f>IF(MID(LOOKUP(BU47,Accord,Code),9,1)="0","","●")</f>
      </c>
      <c r="CG45" s="25"/>
      <c r="CH45" s="1"/>
      <c r="CI45" s="24">
        <f>IF(MID(LOOKUP(BU47,Accord,Code),11,1)="0","","●")</f>
      </c>
      <c r="CJ45" s="25"/>
      <c r="CK45" s="1"/>
      <c r="CM45" s="1"/>
      <c r="CN45" s="24">
        <f>IF(MID(LOOKUP(CM47,Accord,Code),2,1)="0","","●")</f>
      </c>
      <c r="CO45" s="25"/>
      <c r="CP45" s="1"/>
      <c r="CQ45" s="24">
        <f>IF(MID(LOOKUP(CM47,Accord,Code),4,1)="0","","●")</f>
      </c>
      <c r="CR45" s="25"/>
      <c r="CS45" s="1"/>
      <c r="CT45" s="1"/>
      <c r="CU45" s="24" t="str">
        <f>IF(MID(LOOKUP(CM47,Accord,Code),7,1)="0","","●")</f>
        <v>●</v>
      </c>
      <c r="CV45" s="25"/>
      <c r="CW45" s="1"/>
      <c r="CX45" s="24">
        <f>IF(MID(LOOKUP(CM47,Accord,Code),9,1)="0","","●")</f>
      </c>
      <c r="CY45" s="25"/>
      <c r="CZ45" s="1"/>
      <c r="DA45" s="24">
        <f>IF(MID(LOOKUP(CM47,Accord,Code),11,1)="0","","●")</f>
      </c>
      <c r="DB45" s="25"/>
      <c r="DC45" s="1"/>
      <c r="DE45" s="1"/>
      <c r="DF45" s="24">
        <f>IF(MID(LOOKUP(DE47,Accord,Code),2,1)="0","","●")</f>
      </c>
      <c r="DG45" s="25"/>
      <c r="DH45" s="1"/>
      <c r="DI45" s="24" t="str">
        <f>IF(MID(LOOKUP(DE47,Accord,Code),4,1)="0","","●")</f>
        <v>●</v>
      </c>
      <c r="DJ45" s="25"/>
      <c r="DK45" s="1"/>
      <c r="DL45" s="1"/>
      <c r="DM45" s="24" t="str">
        <f>IF(MID(LOOKUP(DE47,Accord,Code),7,1)="0","","●")</f>
        <v>●</v>
      </c>
      <c r="DN45" s="25"/>
      <c r="DO45" s="1"/>
      <c r="DP45" s="24" t="str">
        <f>IF(MID(LOOKUP(DE47,Accord,Code),9,1)="0","","●")</f>
        <v>●</v>
      </c>
      <c r="DQ45" s="25"/>
      <c r="DR45" s="1"/>
      <c r="DS45" s="24">
        <f>IF(MID(LOOKUP(DE47,Accord,Code),11,1)="0","","●")</f>
      </c>
      <c r="DT45" s="25"/>
      <c r="DU45" s="1"/>
      <c r="DW45" s="1"/>
      <c r="DX45" s="24">
        <f>IF(MID(LOOKUP(DW47,Accord,Code),2,1)="0","","●")</f>
      </c>
      <c r="DY45" s="25"/>
      <c r="DZ45" s="1"/>
      <c r="EA45" s="24" t="str">
        <f>IF(MID(LOOKUP(DW47,Accord,Code),4,1)="0","","●")</f>
        <v>●</v>
      </c>
      <c r="EB45" s="25"/>
      <c r="EC45" s="1"/>
      <c r="ED45" s="1"/>
      <c r="EE45" s="24">
        <f>IF(MID(LOOKUP(DW47,Accord,Code),7,1)="0","","●")</f>
      </c>
      <c r="EF45" s="25"/>
      <c r="EG45" s="1"/>
      <c r="EH45" s="24">
        <f>IF(MID(LOOKUP(DW47,Accord,Code),9,1)="0","","●")</f>
      </c>
      <c r="EI45" s="25"/>
      <c r="EJ45" s="1"/>
      <c r="EK45" s="24">
        <f>IF(MID(LOOKUP(DW47,Accord,Code),11,1)="0","","●")</f>
      </c>
      <c r="EL45" s="25"/>
      <c r="EM45" s="1"/>
      <c r="EO45" s="1"/>
      <c r="EP45" s="24">
        <f>IF(MID(LOOKUP(EO47,Accord,Code),2,1)="0","","●")</f>
      </c>
      <c r="EQ45" s="25"/>
      <c r="ER45" s="1"/>
      <c r="ES45" s="24">
        <f>IF(MID(LOOKUP(EO47,Accord,Code),4,1)="0","","●")</f>
      </c>
      <c r="ET45" s="25"/>
      <c r="EU45" s="1"/>
      <c r="EV45" s="1"/>
      <c r="EW45" s="24">
        <f>IF(MID(LOOKUP(EO47,Accord,Code),7,1)="0","","●")</f>
      </c>
      <c r="EX45" s="25"/>
      <c r="EY45" s="1"/>
      <c r="EZ45" s="24">
        <f>IF(MID(LOOKUP(EO47,Accord,Code),9,1)="0","","●")</f>
      </c>
      <c r="FA45" s="25"/>
      <c r="FB45" s="1"/>
      <c r="FC45" s="24">
        <f>IF(MID(LOOKUP(EO47,Accord,Code),11,1)="0","","●")</f>
      </c>
      <c r="FD45" s="25"/>
      <c r="FE45" s="1"/>
    </row>
    <row r="46" spans="1:161" ht="60" customHeight="1" thickBot="1">
      <c r="A46" s="19">
        <f>IF(MID(LOOKUP(A47,Accord,Code),1,1)="0","","●")</f>
      </c>
      <c r="B46" s="20"/>
      <c r="C46" s="19">
        <f>IF(MID(LOOKUP(A47,Accord,Code),3,1)="0","","●")</f>
      </c>
      <c r="D46" s="21"/>
      <c r="E46" s="22"/>
      <c r="F46" s="23">
        <f>IF(MID(LOOKUP(A47,Accord,Code),5,1)="0","","●")</f>
      </c>
      <c r="G46" s="22"/>
      <c r="H46" s="19">
        <f>IF(MID(LOOKUP(A47,Accord,Code),6,1)="0","","●")</f>
      </c>
      <c r="I46" s="20"/>
      <c r="J46" s="19">
        <f>IF(MID(LOOKUP(A47,Accord,Code),8,1)="0","","●")</f>
      </c>
      <c r="K46" s="21"/>
      <c r="L46" s="22"/>
      <c r="M46" s="19">
        <f>IF(MID(LOOKUP(A47,Accord,Code),10,1)="0","","●")</f>
      </c>
      <c r="N46" s="21"/>
      <c r="O46" s="22"/>
      <c r="P46" s="23" t="str">
        <f>IF(MID(LOOKUP(A47,Accord,Code),12,1)="0","","●")</f>
        <v>●</v>
      </c>
      <c r="Q46" s="22"/>
      <c r="S46" s="19">
        <f>IF(MID(LOOKUP(S47,Accord,Code),1,1)="0","","●")</f>
      </c>
      <c r="T46" s="20"/>
      <c r="U46" s="19" t="str">
        <f>IF(MID(LOOKUP(S47,Accord,Code),3,1)="0","","●")</f>
        <v>●</v>
      </c>
      <c r="V46" s="21"/>
      <c r="W46" s="22"/>
      <c r="X46" s="23">
        <f>IF(MID(LOOKUP(S47,Accord,Code),5,1)="0","","●")</f>
      </c>
      <c r="Y46" s="22"/>
      <c r="Z46" s="19">
        <f>IF(MID(LOOKUP(S47,Accord,Code),6,1)="0","","●")</f>
      </c>
      <c r="AA46" s="20"/>
      <c r="AB46" s="19">
        <f>IF(MID(LOOKUP(S47,Accord,Code),8,1)="0","","●")</f>
      </c>
      <c r="AC46" s="21"/>
      <c r="AD46" s="22"/>
      <c r="AE46" s="19">
        <f>IF(MID(LOOKUP(S47,Accord,Code),10,1)="0","","●")</f>
      </c>
      <c r="AF46" s="21"/>
      <c r="AG46" s="22"/>
      <c r="AH46" s="23" t="str">
        <f>IF(MID(LOOKUP(S47,Accord,Code),12,1)="0","","●")</f>
        <v>●</v>
      </c>
      <c r="AI46" s="22"/>
      <c r="AK46" s="19">
        <f>IF(MID(LOOKUP(AK47,Accord,Code),1,1)="0","","●")</f>
      </c>
      <c r="AL46" s="20"/>
      <c r="AM46" s="19">
        <f>IF(MID(LOOKUP(AK47,Accord,Code),3,1)="0","","●")</f>
      </c>
      <c r="AN46" s="21"/>
      <c r="AO46" s="22"/>
      <c r="AP46" s="23">
        <f>IF(MID(LOOKUP(AK47,Accord,Code),5,1)="0","","●")</f>
      </c>
      <c r="AQ46" s="22"/>
      <c r="AR46" s="19">
        <f>IF(MID(LOOKUP(AK47,Accord,Code),6,1)="0","","●")</f>
      </c>
      <c r="AS46" s="20"/>
      <c r="AT46" s="19">
        <f>IF(MID(LOOKUP(AK47,Accord,Code),8,1)="0","","●")</f>
      </c>
      <c r="AU46" s="21"/>
      <c r="AV46" s="22"/>
      <c r="AW46" s="19" t="str">
        <f>IF(MID(LOOKUP(AK47,Accord,Code),10,1)="0","","●")</f>
        <v>●</v>
      </c>
      <c r="AX46" s="21"/>
      <c r="AY46" s="22"/>
      <c r="AZ46" s="23" t="str">
        <f>IF(MID(LOOKUP(AK47,Accord,Code),12,1)="0","","●")</f>
        <v>●</v>
      </c>
      <c r="BA46" s="22"/>
      <c r="BC46" s="19">
        <f>IF(MID(LOOKUP(BC47,Accord,Code),1,1)="0","","●")</f>
      </c>
      <c r="BD46" s="20"/>
      <c r="BE46" s="19">
        <f>IF(MID(LOOKUP(BC47,Accord,Code),3,1)="0","","●")</f>
      </c>
      <c r="BF46" s="21"/>
      <c r="BG46" s="22"/>
      <c r="BH46" s="23">
        <f>IF(MID(LOOKUP(BC47,Accord,Code),5,1)="0","","●")</f>
      </c>
      <c r="BI46" s="22"/>
      <c r="BJ46" s="19">
        <f>IF(MID(LOOKUP(BC47,Accord,Code),6,1)="0","","●")</f>
      </c>
      <c r="BK46" s="20"/>
      <c r="BL46" s="19">
        <f>IF(MID(LOOKUP(BC47,Accord,Code),8,1)="0","","●")</f>
      </c>
      <c r="BM46" s="21"/>
      <c r="BN46" s="22"/>
      <c r="BO46" s="19">
        <f>IF(MID(LOOKUP(BC47,Accord,Code),10,1)="0","","●")</f>
      </c>
      <c r="BP46" s="21"/>
      <c r="BQ46" s="22"/>
      <c r="BR46" s="23" t="str">
        <f>IF(MID(LOOKUP(BC47,Accord,Code),12,1)="0","","●")</f>
        <v>●</v>
      </c>
      <c r="BS46" s="22"/>
      <c r="BU46" s="19">
        <f>IF(MID(LOOKUP(BU47,Accord,Code),1,1)="0","","●")</f>
      </c>
      <c r="BV46" s="20"/>
      <c r="BW46" s="19">
        <f>IF(MID(LOOKUP(BU47,Accord,Code),3,1)="0","","●")</f>
      </c>
      <c r="BX46" s="21"/>
      <c r="BY46" s="22"/>
      <c r="BZ46" s="23">
        <f>IF(MID(LOOKUP(BU47,Accord,Code),5,1)="0","","●")</f>
      </c>
      <c r="CA46" s="22"/>
      <c r="CB46" s="19">
        <f>IF(MID(LOOKUP(BU47,Accord,Code),6,1)="0","","●")</f>
      </c>
      <c r="CC46" s="20"/>
      <c r="CD46" s="19">
        <f>IF(MID(LOOKUP(BU47,Accord,Code),8,1)="0","","●")</f>
      </c>
      <c r="CE46" s="21"/>
      <c r="CF46" s="22"/>
      <c r="CG46" s="19">
        <f>IF(MID(LOOKUP(BU47,Accord,Code),10,1)="0","","●")</f>
      </c>
      <c r="CH46" s="21"/>
      <c r="CI46" s="22"/>
      <c r="CJ46" s="23" t="str">
        <f>IF(MID(LOOKUP(BU47,Accord,Code),12,1)="0","","●")</f>
        <v>●</v>
      </c>
      <c r="CK46" s="22"/>
      <c r="CM46" s="19">
        <f>IF(MID(LOOKUP(CM47,Accord,Code),1,1)="0","","●")</f>
      </c>
      <c r="CN46" s="20"/>
      <c r="CO46" s="19">
        <f>IF(MID(LOOKUP(CM47,Accord,Code),3,1)="0","","●")</f>
      </c>
      <c r="CP46" s="21"/>
      <c r="CQ46" s="22"/>
      <c r="CR46" s="23" t="str">
        <f>IF(MID(LOOKUP(CM47,Accord,Code),5,1)="0","","●")</f>
        <v>●</v>
      </c>
      <c r="CS46" s="22"/>
      <c r="CT46" s="19">
        <f>IF(MID(LOOKUP(CM47,Accord,Code),6,1)="0","","●")</f>
      </c>
      <c r="CU46" s="20"/>
      <c r="CV46" s="19">
        <f>IF(MID(LOOKUP(CM47,Accord,Code),8,1)="0","","●")</f>
      </c>
      <c r="CW46" s="21"/>
      <c r="CX46" s="22"/>
      <c r="CY46" s="19">
        <f>IF(MID(LOOKUP(CM47,Accord,Code),10,1)="0","","●")</f>
      </c>
      <c r="CZ46" s="21"/>
      <c r="DA46" s="22"/>
      <c r="DB46" s="23" t="str">
        <f>IF(MID(LOOKUP(CM47,Accord,Code),12,1)="0","","●")</f>
        <v>●</v>
      </c>
      <c r="DC46" s="22"/>
      <c r="DE46" s="19">
        <f>IF(MID(LOOKUP(DE47,Accord,Code),1,1)="0","","●")</f>
      </c>
      <c r="DF46" s="20"/>
      <c r="DG46" s="19">
        <f>IF(MID(LOOKUP(DE47,Accord,Code),3,1)="0","","●")</f>
      </c>
      <c r="DH46" s="21"/>
      <c r="DI46" s="22"/>
      <c r="DJ46" s="23">
        <f>IF(MID(LOOKUP(DE47,Accord,Code),5,1)="0","","●")</f>
      </c>
      <c r="DK46" s="22"/>
      <c r="DL46" s="19">
        <f>IF(MID(LOOKUP(DE47,Accord,Code),6,1)="0","","●")</f>
      </c>
      <c r="DM46" s="20"/>
      <c r="DN46" s="19">
        <f>IF(MID(LOOKUP(DE47,Accord,Code),8,1)="0","","●")</f>
      </c>
      <c r="DO46" s="21"/>
      <c r="DP46" s="22"/>
      <c r="DQ46" s="19">
        <f>IF(MID(LOOKUP(DE47,Accord,Code),10,1)="0","","●")</f>
      </c>
      <c r="DR46" s="21"/>
      <c r="DS46" s="22"/>
      <c r="DT46" s="23" t="str">
        <f>IF(MID(LOOKUP(DE47,Accord,Code),12,1)="0","","●")</f>
        <v>●</v>
      </c>
      <c r="DU46" s="22"/>
      <c r="DW46" s="19">
        <f>IF(MID(LOOKUP(DW47,Accord,Code),1,1)="0","","●")</f>
      </c>
      <c r="DX46" s="20"/>
      <c r="DY46" s="19">
        <f>IF(MID(LOOKUP(DW47,Accord,Code),3,1)="0","","●")</f>
      </c>
      <c r="DZ46" s="21"/>
      <c r="EA46" s="22"/>
      <c r="EB46" s="23">
        <f>IF(MID(LOOKUP(DW47,Accord,Code),5,1)="0","","●")</f>
      </c>
      <c r="EC46" s="22"/>
      <c r="ED46" s="19">
        <f>IF(MID(LOOKUP(DW47,Accord,Code),6,1)="0","","●")</f>
      </c>
      <c r="EE46" s="20"/>
      <c r="EF46" s="19" t="str">
        <f>IF(MID(LOOKUP(DW47,Accord,Code),8,1)="0","","●")</f>
        <v>●</v>
      </c>
      <c r="EG46" s="21"/>
      <c r="EH46" s="22"/>
      <c r="EI46" s="19">
        <f>IF(MID(LOOKUP(DW47,Accord,Code),10,1)="0","","●")</f>
      </c>
      <c r="EJ46" s="21"/>
      <c r="EK46" s="22"/>
      <c r="EL46" s="23" t="str">
        <f>IF(MID(LOOKUP(DW47,Accord,Code),12,1)="0","","●")</f>
        <v>●</v>
      </c>
      <c r="EM46" s="22"/>
      <c r="EO46" s="19">
        <f>IF(MID(LOOKUP(EO47,Accord,Code),1,1)="0","","●")</f>
      </c>
      <c r="EP46" s="20"/>
      <c r="EQ46" s="19" t="str">
        <f>IF(MID(LOOKUP(EO47,Accord,Code),3,1)="0","","●")</f>
        <v>●</v>
      </c>
      <c r="ER46" s="21"/>
      <c r="ES46" s="22"/>
      <c r="ET46" s="23">
        <f>IF(MID(LOOKUP(EO47,Accord,Code),5,1)="0","","●")</f>
      </c>
      <c r="EU46" s="22"/>
      <c r="EV46" s="19" t="str">
        <f>IF(MID(LOOKUP(EO47,Accord,Code),6,1)="0","","●")</f>
        <v>●</v>
      </c>
      <c r="EW46" s="20"/>
      <c r="EX46" s="19">
        <f>IF(MID(LOOKUP(EO47,Accord,Code),8,1)="0","","●")</f>
      </c>
      <c r="EY46" s="21"/>
      <c r="EZ46" s="22"/>
      <c r="FA46" s="19">
        <f>IF(MID(LOOKUP(EO47,Accord,Code),10,1)="0","","●")</f>
      </c>
      <c r="FB46" s="21"/>
      <c r="FC46" s="22"/>
      <c r="FD46" s="23" t="str">
        <f>IF(MID(LOOKUP(EO47,Accord,Code),12,1)="0","","●")</f>
        <v>●</v>
      </c>
      <c r="FE46" s="22"/>
    </row>
    <row r="47" spans="1:162" ht="44.25">
      <c r="A47" s="18" t="str">
        <f>$FF47&amp;MID(A$3,2,8)</f>
        <v>B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S47" s="18" t="str">
        <f>$FF47&amp;MID(S$3,2,8)</f>
        <v>Bm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K47" s="18" t="str">
        <f>$FF47&amp;MID(AK$3,2,8)</f>
        <v>B7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C47" s="18" t="str">
        <f>$FF47&amp;MID(BC$3,2,8)</f>
        <v>Bmaj7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U47" s="18" t="str">
        <f>$FF47&amp;MID(BU$3,2,8)</f>
        <v>B2</v>
      </c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M47" s="18" t="str">
        <f>$FF47&amp;MID(CM$3,2,8)</f>
        <v>B4</v>
      </c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E47" s="18" t="str">
        <f>$FF47&amp;MID(DE$3,2,8)</f>
        <v>B6</v>
      </c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W47" s="18" t="str">
        <f>$FF47&amp;MID(DW$3,2,8)</f>
        <v>B+</v>
      </c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O47" s="18" t="str">
        <f>$FF47&amp;MID(EO$3,2,8)</f>
        <v>B-</v>
      </c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2" t="s">
        <v>41</v>
      </c>
    </row>
  </sheetData>
  <mergeCells count="1404">
    <mergeCell ref="EX46:EZ46"/>
    <mergeCell ref="FA46:FC46"/>
    <mergeCell ref="FD46:FE46"/>
    <mergeCell ref="EO47:FE47"/>
    <mergeCell ref="EO46:EP46"/>
    <mergeCell ref="EQ46:ES46"/>
    <mergeCell ref="ET46:EU46"/>
    <mergeCell ref="EV46:EW46"/>
    <mergeCell ref="EO43:FE43"/>
    <mergeCell ref="EP45:EQ45"/>
    <mergeCell ref="ES45:ET45"/>
    <mergeCell ref="EW45:EX45"/>
    <mergeCell ref="EZ45:FA45"/>
    <mergeCell ref="FC45:FD45"/>
    <mergeCell ref="EX42:EZ42"/>
    <mergeCell ref="FA42:FC42"/>
    <mergeCell ref="FD42:FE42"/>
    <mergeCell ref="EP41:EQ41"/>
    <mergeCell ref="ES41:ET41"/>
    <mergeCell ref="EO42:EP42"/>
    <mergeCell ref="EQ42:ES42"/>
    <mergeCell ref="ET42:EU42"/>
    <mergeCell ref="EV42:EW42"/>
    <mergeCell ref="EW41:EX41"/>
    <mergeCell ref="EZ41:FA41"/>
    <mergeCell ref="EX38:EZ38"/>
    <mergeCell ref="FA38:FC38"/>
    <mergeCell ref="FC41:FD41"/>
    <mergeCell ref="FD38:FE38"/>
    <mergeCell ref="EO39:FE39"/>
    <mergeCell ref="EO38:EP38"/>
    <mergeCell ref="EQ38:ES38"/>
    <mergeCell ref="ET38:EU38"/>
    <mergeCell ref="EV38:EW38"/>
    <mergeCell ref="EO35:FE35"/>
    <mergeCell ref="EP37:EQ37"/>
    <mergeCell ref="ES37:ET37"/>
    <mergeCell ref="EW37:EX37"/>
    <mergeCell ref="EZ37:FA37"/>
    <mergeCell ref="FC37:FD37"/>
    <mergeCell ref="EX34:EZ34"/>
    <mergeCell ref="FA34:FC34"/>
    <mergeCell ref="FD34:FE34"/>
    <mergeCell ref="EP33:EQ33"/>
    <mergeCell ref="ES33:ET33"/>
    <mergeCell ref="EO34:EP34"/>
    <mergeCell ref="EQ34:ES34"/>
    <mergeCell ref="ET34:EU34"/>
    <mergeCell ref="EV34:EW34"/>
    <mergeCell ref="EW33:EX33"/>
    <mergeCell ref="EZ33:FA33"/>
    <mergeCell ref="EX30:EZ30"/>
    <mergeCell ref="FA30:FC30"/>
    <mergeCell ref="FC33:FD33"/>
    <mergeCell ref="FD30:FE30"/>
    <mergeCell ref="EO31:FE31"/>
    <mergeCell ref="EO30:EP30"/>
    <mergeCell ref="EQ30:ES30"/>
    <mergeCell ref="ET30:EU30"/>
    <mergeCell ref="EV30:EW30"/>
    <mergeCell ref="EO27:FE27"/>
    <mergeCell ref="EP29:EQ29"/>
    <mergeCell ref="ES29:ET29"/>
    <mergeCell ref="EW29:EX29"/>
    <mergeCell ref="EZ29:FA29"/>
    <mergeCell ref="FC29:FD29"/>
    <mergeCell ref="EX26:EZ26"/>
    <mergeCell ref="FA26:FC26"/>
    <mergeCell ref="FD26:FE26"/>
    <mergeCell ref="EP25:EQ25"/>
    <mergeCell ref="ES25:ET25"/>
    <mergeCell ref="EO26:EP26"/>
    <mergeCell ref="EQ26:ES26"/>
    <mergeCell ref="ET26:EU26"/>
    <mergeCell ref="EV26:EW26"/>
    <mergeCell ref="EW25:EX25"/>
    <mergeCell ref="EZ25:FA25"/>
    <mergeCell ref="EX22:EZ22"/>
    <mergeCell ref="FA22:FC22"/>
    <mergeCell ref="FC25:FD25"/>
    <mergeCell ref="FD22:FE22"/>
    <mergeCell ref="EO23:FE23"/>
    <mergeCell ref="EO22:EP22"/>
    <mergeCell ref="EQ22:ES22"/>
    <mergeCell ref="ET22:EU22"/>
    <mergeCell ref="EV22:EW22"/>
    <mergeCell ref="EO19:FE19"/>
    <mergeCell ref="EP21:EQ21"/>
    <mergeCell ref="ES21:ET21"/>
    <mergeCell ref="EW21:EX21"/>
    <mergeCell ref="EZ21:FA21"/>
    <mergeCell ref="FC21:FD21"/>
    <mergeCell ref="EX18:EZ18"/>
    <mergeCell ref="FA18:FC18"/>
    <mergeCell ref="FD18:FE18"/>
    <mergeCell ref="EP17:EQ17"/>
    <mergeCell ref="ES17:ET17"/>
    <mergeCell ref="EO18:EP18"/>
    <mergeCell ref="EQ18:ES18"/>
    <mergeCell ref="ET18:EU18"/>
    <mergeCell ref="EV18:EW18"/>
    <mergeCell ref="EW17:EX17"/>
    <mergeCell ref="EZ17:FA17"/>
    <mergeCell ref="EX14:EZ14"/>
    <mergeCell ref="FA14:FC14"/>
    <mergeCell ref="FC17:FD17"/>
    <mergeCell ref="FD14:FE14"/>
    <mergeCell ref="EO15:FE15"/>
    <mergeCell ref="EO14:EP14"/>
    <mergeCell ref="EQ14:ES14"/>
    <mergeCell ref="ET14:EU14"/>
    <mergeCell ref="EV14:EW14"/>
    <mergeCell ref="EO11:FE11"/>
    <mergeCell ref="EP13:EQ13"/>
    <mergeCell ref="ES13:ET13"/>
    <mergeCell ref="EW13:EX13"/>
    <mergeCell ref="EZ13:FA13"/>
    <mergeCell ref="FC13:FD13"/>
    <mergeCell ref="EX10:EZ10"/>
    <mergeCell ref="FA10:FC10"/>
    <mergeCell ref="FD10:FE10"/>
    <mergeCell ref="EP9:EQ9"/>
    <mergeCell ref="ES9:ET9"/>
    <mergeCell ref="EO10:EP10"/>
    <mergeCell ref="EQ10:ES10"/>
    <mergeCell ref="ET10:EU10"/>
    <mergeCell ref="EV10:EW10"/>
    <mergeCell ref="EW9:EX9"/>
    <mergeCell ref="EZ9:FA9"/>
    <mergeCell ref="EX6:EZ6"/>
    <mergeCell ref="FA6:FC6"/>
    <mergeCell ref="FC9:FD9"/>
    <mergeCell ref="FD6:FE6"/>
    <mergeCell ref="EO7:FE7"/>
    <mergeCell ref="EO6:EP6"/>
    <mergeCell ref="EQ6:ES6"/>
    <mergeCell ref="ET6:EU6"/>
    <mergeCell ref="EV6:EW6"/>
    <mergeCell ref="EO3:FE3"/>
    <mergeCell ref="EP5:EQ5"/>
    <mergeCell ref="ES5:ET5"/>
    <mergeCell ref="EW5:EX5"/>
    <mergeCell ref="EZ5:FA5"/>
    <mergeCell ref="FC5:FD5"/>
    <mergeCell ref="FC1:FD1"/>
    <mergeCell ref="EO2:EP2"/>
    <mergeCell ref="EQ2:ES2"/>
    <mergeCell ref="ET2:EU2"/>
    <mergeCell ref="EV2:EW2"/>
    <mergeCell ref="EX2:EZ2"/>
    <mergeCell ref="FA2:FC2"/>
    <mergeCell ref="FD2:FE2"/>
    <mergeCell ref="EP1:EQ1"/>
    <mergeCell ref="ES1:ET1"/>
    <mergeCell ref="EW1:EX1"/>
    <mergeCell ref="EZ1:FA1"/>
    <mergeCell ref="AH2:AI2"/>
    <mergeCell ref="S3:AI3"/>
    <mergeCell ref="AD1:AE1"/>
    <mergeCell ref="S2:T2"/>
    <mergeCell ref="U2:W2"/>
    <mergeCell ref="X2:Y2"/>
    <mergeCell ref="Z2:AA2"/>
    <mergeCell ref="AB2:AD2"/>
    <mergeCell ref="AE2:AG2"/>
    <mergeCell ref="AG1:AH1"/>
    <mergeCell ref="A3:Q3"/>
    <mergeCell ref="T1:U1"/>
    <mergeCell ref="W1:X1"/>
    <mergeCell ref="AA1:AB1"/>
    <mergeCell ref="B1:C1"/>
    <mergeCell ref="A2:B2"/>
    <mergeCell ref="E1:F1"/>
    <mergeCell ref="F2:G2"/>
    <mergeCell ref="C2:E2"/>
    <mergeCell ref="P2:Q2"/>
    <mergeCell ref="M2:O2"/>
    <mergeCell ref="I1:J1"/>
    <mergeCell ref="L1:M1"/>
    <mergeCell ref="H2:I2"/>
    <mergeCell ref="J2:L2"/>
    <mergeCell ref="O1:P1"/>
    <mergeCell ref="AL1:AM1"/>
    <mergeCell ref="AO1:AP1"/>
    <mergeCell ref="AS1:AT1"/>
    <mergeCell ref="AV1:AW1"/>
    <mergeCell ref="AT2:AV2"/>
    <mergeCell ref="AW2:AY2"/>
    <mergeCell ref="AZ2:BA2"/>
    <mergeCell ref="AK3:BA3"/>
    <mergeCell ref="AK2:AL2"/>
    <mergeCell ref="AM2:AO2"/>
    <mergeCell ref="AP2:AQ2"/>
    <mergeCell ref="AR2:AS2"/>
    <mergeCell ref="AY1:AZ1"/>
    <mergeCell ref="BD1:BE1"/>
    <mergeCell ref="BG1:BH1"/>
    <mergeCell ref="BK1:BL1"/>
    <mergeCell ref="BN1:BO1"/>
    <mergeCell ref="BQ1:BR1"/>
    <mergeCell ref="BC2:BD2"/>
    <mergeCell ref="BE2:BG2"/>
    <mergeCell ref="BH2:BI2"/>
    <mergeCell ref="BJ2:BK2"/>
    <mergeCell ref="BL2:BN2"/>
    <mergeCell ref="BO2:BQ2"/>
    <mergeCell ref="BR2:BS2"/>
    <mergeCell ref="BV1:BW1"/>
    <mergeCell ref="BY1:BZ1"/>
    <mergeCell ref="CC1:CD1"/>
    <mergeCell ref="BU3:CK3"/>
    <mergeCell ref="CD2:CF2"/>
    <mergeCell ref="CG2:CI2"/>
    <mergeCell ref="CJ2:CK2"/>
    <mergeCell ref="CB2:CC2"/>
    <mergeCell ref="BC3:BS3"/>
    <mergeCell ref="BU2:BV2"/>
    <mergeCell ref="BW2:BY2"/>
    <mergeCell ref="BZ2:CA2"/>
    <mergeCell ref="CU1:CV1"/>
    <mergeCell ref="CX1:CY1"/>
    <mergeCell ref="CF1:CG1"/>
    <mergeCell ref="CI1:CJ1"/>
    <mergeCell ref="DA1:DB1"/>
    <mergeCell ref="CM2:CN2"/>
    <mergeCell ref="CO2:CQ2"/>
    <mergeCell ref="CR2:CS2"/>
    <mergeCell ref="CT2:CU2"/>
    <mergeCell ref="CV2:CX2"/>
    <mergeCell ref="CY2:DA2"/>
    <mergeCell ref="DB2:DC2"/>
    <mergeCell ref="CN1:CO1"/>
    <mergeCell ref="CQ1:CR1"/>
    <mergeCell ref="DF1:DG1"/>
    <mergeCell ref="DI1:DJ1"/>
    <mergeCell ref="DM1:DN1"/>
    <mergeCell ref="DE3:DU3"/>
    <mergeCell ref="DN2:DP2"/>
    <mergeCell ref="DQ2:DS2"/>
    <mergeCell ref="DT2:DU2"/>
    <mergeCell ref="DL2:DM2"/>
    <mergeCell ref="CM3:DC3"/>
    <mergeCell ref="DE2:DF2"/>
    <mergeCell ref="DG2:DI2"/>
    <mergeCell ref="DJ2:DK2"/>
    <mergeCell ref="EE1:EF1"/>
    <mergeCell ref="EH1:EI1"/>
    <mergeCell ref="DP1:DQ1"/>
    <mergeCell ref="DS1:DT1"/>
    <mergeCell ref="EK1:EL1"/>
    <mergeCell ref="DW2:DX2"/>
    <mergeCell ref="DY2:EA2"/>
    <mergeCell ref="EB2:EC2"/>
    <mergeCell ref="ED2:EE2"/>
    <mergeCell ref="EF2:EH2"/>
    <mergeCell ref="EI2:EK2"/>
    <mergeCell ref="EL2:EM2"/>
    <mergeCell ref="DX1:DY1"/>
    <mergeCell ref="EA1:EB1"/>
    <mergeCell ref="DW3:EM3"/>
    <mergeCell ref="B5:C5"/>
    <mergeCell ref="E5:F5"/>
    <mergeCell ref="I5:J5"/>
    <mergeCell ref="L5:M5"/>
    <mergeCell ref="O5:P5"/>
    <mergeCell ref="T5:U5"/>
    <mergeCell ref="W5:X5"/>
    <mergeCell ref="AA5:AB5"/>
    <mergeCell ref="AD5:AE5"/>
    <mergeCell ref="AG5:AH5"/>
    <mergeCell ref="AL5:AM5"/>
    <mergeCell ref="AO5:AP5"/>
    <mergeCell ref="AS5:AT5"/>
    <mergeCell ref="AV5:AW5"/>
    <mergeCell ref="AY5:AZ5"/>
    <mergeCell ref="BD5:BE5"/>
    <mergeCell ref="BG5:BH5"/>
    <mergeCell ref="BK5:BL5"/>
    <mergeCell ref="BN5:BO5"/>
    <mergeCell ref="BQ5:BR5"/>
    <mergeCell ref="BV5:BW5"/>
    <mergeCell ref="BY5:BZ5"/>
    <mergeCell ref="CC5:CD5"/>
    <mergeCell ref="CF5:CG5"/>
    <mergeCell ref="CI5:CJ5"/>
    <mergeCell ref="CN5:CO5"/>
    <mergeCell ref="CQ5:CR5"/>
    <mergeCell ref="CU5:CV5"/>
    <mergeCell ref="CX5:CY5"/>
    <mergeCell ref="DA5:DB5"/>
    <mergeCell ref="DF5:DG5"/>
    <mergeCell ref="DI5:DJ5"/>
    <mergeCell ref="DM5:DN5"/>
    <mergeCell ref="DP5:DQ5"/>
    <mergeCell ref="DS5:DT5"/>
    <mergeCell ref="DX5:DY5"/>
    <mergeCell ref="EA5:EB5"/>
    <mergeCell ref="EE5:EF5"/>
    <mergeCell ref="EH5:EI5"/>
    <mergeCell ref="EK5:EL5"/>
    <mergeCell ref="A6:B6"/>
    <mergeCell ref="C6:E6"/>
    <mergeCell ref="F6:G6"/>
    <mergeCell ref="H6:I6"/>
    <mergeCell ref="J6:L6"/>
    <mergeCell ref="M6:O6"/>
    <mergeCell ref="P6:Q6"/>
    <mergeCell ref="S6:T6"/>
    <mergeCell ref="U6:W6"/>
    <mergeCell ref="X6:Y6"/>
    <mergeCell ref="Z6:AA6"/>
    <mergeCell ref="AB6:AD6"/>
    <mergeCell ref="AE6:AG6"/>
    <mergeCell ref="AH6:AI6"/>
    <mergeCell ref="AK6:AL6"/>
    <mergeCell ref="AM6:AO6"/>
    <mergeCell ref="AP6:AQ6"/>
    <mergeCell ref="AR6:AS6"/>
    <mergeCell ref="AT6:AV6"/>
    <mergeCell ref="AW6:AY6"/>
    <mergeCell ref="AZ6:BA6"/>
    <mergeCell ref="BC6:BD6"/>
    <mergeCell ref="BE6:BG6"/>
    <mergeCell ref="BH6:BI6"/>
    <mergeCell ref="BJ6:BK6"/>
    <mergeCell ref="BL6:BN6"/>
    <mergeCell ref="BO6:BQ6"/>
    <mergeCell ref="BR6:BS6"/>
    <mergeCell ref="BU6:BV6"/>
    <mergeCell ref="BW6:BY6"/>
    <mergeCell ref="BZ6:CA6"/>
    <mergeCell ref="CB6:CC6"/>
    <mergeCell ref="CD6:CF6"/>
    <mergeCell ref="CG6:CI6"/>
    <mergeCell ref="CJ6:CK6"/>
    <mergeCell ref="CM6:CN6"/>
    <mergeCell ref="CO6:CQ6"/>
    <mergeCell ref="CR6:CS6"/>
    <mergeCell ref="CT6:CU6"/>
    <mergeCell ref="CV6:CX6"/>
    <mergeCell ref="CY6:DA6"/>
    <mergeCell ref="DB6:DC6"/>
    <mergeCell ref="DE6:DF6"/>
    <mergeCell ref="DG6:DI6"/>
    <mergeCell ref="DJ6:DK6"/>
    <mergeCell ref="DL6:DM6"/>
    <mergeCell ref="DN6:DP6"/>
    <mergeCell ref="ED6:EE6"/>
    <mergeCell ref="EF6:EH6"/>
    <mergeCell ref="EI6:EK6"/>
    <mergeCell ref="DQ6:DS6"/>
    <mergeCell ref="DT6:DU6"/>
    <mergeCell ref="DW6:DX6"/>
    <mergeCell ref="DY6:EA6"/>
    <mergeCell ref="EL6:EM6"/>
    <mergeCell ref="A7:Q7"/>
    <mergeCell ref="S7:AI7"/>
    <mergeCell ref="AK7:BA7"/>
    <mergeCell ref="BC7:BS7"/>
    <mergeCell ref="BU7:CK7"/>
    <mergeCell ref="CM7:DC7"/>
    <mergeCell ref="DE7:DU7"/>
    <mergeCell ref="DW7:EM7"/>
    <mergeCell ref="EB6:EC6"/>
    <mergeCell ref="B9:C9"/>
    <mergeCell ref="E9:F9"/>
    <mergeCell ref="I9:J9"/>
    <mergeCell ref="L9:M9"/>
    <mergeCell ref="O9:P9"/>
    <mergeCell ref="T9:U9"/>
    <mergeCell ref="W9:X9"/>
    <mergeCell ref="AA9:AB9"/>
    <mergeCell ref="AD9:AE9"/>
    <mergeCell ref="AG9:AH9"/>
    <mergeCell ref="AL9:AM9"/>
    <mergeCell ref="AO9:AP9"/>
    <mergeCell ref="AS9:AT9"/>
    <mergeCell ref="AV9:AW9"/>
    <mergeCell ref="AY9:AZ9"/>
    <mergeCell ref="BD9:BE9"/>
    <mergeCell ref="BG9:BH9"/>
    <mergeCell ref="BK9:BL9"/>
    <mergeCell ref="BN9:BO9"/>
    <mergeCell ref="BQ9:BR9"/>
    <mergeCell ref="BV9:BW9"/>
    <mergeCell ref="BY9:BZ9"/>
    <mergeCell ref="CC9:CD9"/>
    <mergeCell ref="CF9:CG9"/>
    <mergeCell ref="CI9:CJ9"/>
    <mergeCell ref="CN9:CO9"/>
    <mergeCell ref="CQ9:CR9"/>
    <mergeCell ref="CU9:CV9"/>
    <mergeCell ref="CX9:CY9"/>
    <mergeCell ref="DA9:DB9"/>
    <mergeCell ref="DF9:DG9"/>
    <mergeCell ref="DI9:DJ9"/>
    <mergeCell ref="DM9:DN9"/>
    <mergeCell ref="DP9:DQ9"/>
    <mergeCell ref="DS9:DT9"/>
    <mergeCell ref="DX9:DY9"/>
    <mergeCell ref="EA9:EB9"/>
    <mergeCell ref="EE9:EF9"/>
    <mergeCell ref="EH9:EI9"/>
    <mergeCell ref="EK9:EL9"/>
    <mergeCell ref="A10:B10"/>
    <mergeCell ref="C10:E10"/>
    <mergeCell ref="F10:G10"/>
    <mergeCell ref="H10:I10"/>
    <mergeCell ref="J10:L10"/>
    <mergeCell ref="M10:O10"/>
    <mergeCell ref="P10:Q10"/>
    <mergeCell ref="S10:T10"/>
    <mergeCell ref="U10:W10"/>
    <mergeCell ref="X10:Y10"/>
    <mergeCell ref="Z10:AA10"/>
    <mergeCell ref="AB10:AD10"/>
    <mergeCell ref="AE10:AG10"/>
    <mergeCell ref="AH10:AI10"/>
    <mergeCell ref="AK10:AL10"/>
    <mergeCell ref="AM10:AO10"/>
    <mergeCell ref="AP10:AQ10"/>
    <mergeCell ref="AR10:AS10"/>
    <mergeCell ref="AT10:AV10"/>
    <mergeCell ref="AW10:AY10"/>
    <mergeCell ref="AZ10:BA10"/>
    <mergeCell ref="BC10:BD10"/>
    <mergeCell ref="BE10:BG10"/>
    <mergeCell ref="BH10:BI10"/>
    <mergeCell ref="BJ10:BK10"/>
    <mergeCell ref="BL10:BN10"/>
    <mergeCell ref="BO10:BQ10"/>
    <mergeCell ref="BR10:BS10"/>
    <mergeCell ref="BU10:BV10"/>
    <mergeCell ref="BW10:BY10"/>
    <mergeCell ref="BZ10:CA10"/>
    <mergeCell ref="CB10:CC10"/>
    <mergeCell ref="CD10:CF10"/>
    <mergeCell ref="CG10:CI10"/>
    <mergeCell ref="CJ10:CK10"/>
    <mergeCell ref="CM10:CN10"/>
    <mergeCell ref="CO10:CQ10"/>
    <mergeCell ref="CR10:CS10"/>
    <mergeCell ref="CT10:CU10"/>
    <mergeCell ref="CV10:CX10"/>
    <mergeCell ref="CY10:DA10"/>
    <mergeCell ref="DB10:DC10"/>
    <mergeCell ref="DE10:DF10"/>
    <mergeCell ref="DG10:DI10"/>
    <mergeCell ref="DJ10:DK10"/>
    <mergeCell ref="DL10:DM10"/>
    <mergeCell ref="DN10:DP10"/>
    <mergeCell ref="DQ10:DS10"/>
    <mergeCell ref="DT10:DU10"/>
    <mergeCell ref="DW10:DX10"/>
    <mergeCell ref="DY10:EA10"/>
    <mergeCell ref="EB10:EC10"/>
    <mergeCell ref="ED10:EE10"/>
    <mergeCell ref="EF10:EH10"/>
    <mergeCell ref="EI10:EK10"/>
    <mergeCell ref="EL10:EM10"/>
    <mergeCell ref="A11:Q11"/>
    <mergeCell ref="S11:AI11"/>
    <mergeCell ref="AK11:BA11"/>
    <mergeCell ref="BC11:BS11"/>
    <mergeCell ref="BU11:CK11"/>
    <mergeCell ref="CM11:DC11"/>
    <mergeCell ref="DE11:DU11"/>
    <mergeCell ref="DW11:EM11"/>
    <mergeCell ref="B13:C13"/>
    <mergeCell ref="E13:F13"/>
    <mergeCell ref="I13:J13"/>
    <mergeCell ref="L13:M13"/>
    <mergeCell ref="O13:P13"/>
    <mergeCell ref="T13:U13"/>
    <mergeCell ref="W13:X13"/>
    <mergeCell ref="AA13:AB13"/>
    <mergeCell ref="AD13:AE13"/>
    <mergeCell ref="AG13:AH13"/>
    <mergeCell ref="AL13:AM13"/>
    <mergeCell ref="AO13:AP13"/>
    <mergeCell ref="AS13:AT13"/>
    <mergeCell ref="AV13:AW13"/>
    <mergeCell ref="AY13:AZ13"/>
    <mergeCell ref="BD13:BE13"/>
    <mergeCell ref="BG13:BH13"/>
    <mergeCell ref="BK13:BL13"/>
    <mergeCell ref="BN13:BO13"/>
    <mergeCell ref="BQ13:BR13"/>
    <mergeCell ref="BV13:BW13"/>
    <mergeCell ref="BY13:BZ13"/>
    <mergeCell ref="CC13:CD13"/>
    <mergeCell ref="CF13:CG13"/>
    <mergeCell ref="CI13:CJ13"/>
    <mergeCell ref="CN13:CO13"/>
    <mergeCell ref="CQ13:CR13"/>
    <mergeCell ref="CU13:CV13"/>
    <mergeCell ref="CX13:CY13"/>
    <mergeCell ref="DA13:DB13"/>
    <mergeCell ref="DF13:DG13"/>
    <mergeCell ref="DI13:DJ13"/>
    <mergeCell ref="DM13:DN13"/>
    <mergeCell ref="DP13:DQ13"/>
    <mergeCell ref="DS13:DT13"/>
    <mergeCell ref="DX13:DY13"/>
    <mergeCell ref="EA13:EB13"/>
    <mergeCell ref="EE13:EF13"/>
    <mergeCell ref="EH13:EI13"/>
    <mergeCell ref="EK13:EL13"/>
    <mergeCell ref="A14:B14"/>
    <mergeCell ref="C14:E14"/>
    <mergeCell ref="F14:G14"/>
    <mergeCell ref="H14:I14"/>
    <mergeCell ref="J14:L14"/>
    <mergeCell ref="M14:O14"/>
    <mergeCell ref="P14:Q14"/>
    <mergeCell ref="S14:T14"/>
    <mergeCell ref="U14:W14"/>
    <mergeCell ref="X14:Y14"/>
    <mergeCell ref="Z14:AA14"/>
    <mergeCell ref="AB14:AD14"/>
    <mergeCell ref="AE14:AG14"/>
    <mergeCell ref="AH14:AI14"/>
    <mergeCell ref="AK14:AL14"/>
    <mergeCell ref="AM14:AO14"/>
    <mergeCell ref="AP14:AQ14"/>
    <mergeCell ref="AR14:AS14"/>
    <mergeCell ref="AT14:AV14"/>
    <mergeCell ref="AW14:AY14"/>
    <mergeCell ref="AZ14:BA14"/>
    <mergeCell ref="BC14:BD14"/>
    <mergeCell ref="BE14:BG14"/>
    <mergeCell ref="BH14:BI14"/>
    <mergeCell ref="BJ14:BK14"/>
    <mergeCell ref="BL14:BN14"/>
    <mergeCell ref="BO14:BQ14"/>
    <mergeCell ref="BR14:BS14"/>
    <mergeCell ref="BU14:BV14"/>
    <mergeCell ref="BW14:BY14"/>
    <mergeCell ref="BZ14:CA14"/>
    <mergeCell ref="CB14:CC14"/>
    <mergeCell ref="CD14:CF14"/>
    <mergeCell ref="CG14:CI14"/>
    <mergeCell ref="CJ14:CK14"/>
    <mergeCell ref="CM14:CN14"/>
    <mergeCell ref="CO14:CQ14"/>
    <mergeCell ref="CR14:CS14"/>
    <mergeCell ref="CT14:CU14"/>
    <mergeCell ref="CV14:CX14"/>
    <mergeCell ref="CY14:DA14"/>
    <mergeCell ref="DB14:DC14"/>
    <mergeCell ref="DE14:DF14"/>
    <mergeCell ref="DG14:DI14"/>
    <mergeCell ref="DJ14:DK14"/>
    <mergeCell ref="DL14:DM14"/>
    <mergeCell ref="DN14:DP14"/>
    <mergeCell ref="DQ14:DS14"/>
    <mergeCell ref="DT14:DU14"/>
    <mergeCell ref="DW14:DX14"/>
    <mergeCell ref="DY14:EA14"/>
    <mergeCell ref="EB14:EC14"/>
    <mergeCell ref="ED14:EE14"/>
    <mergeCell ref="EF14:EH14"/>
    <mergeCell ref="EI14:EK14"/>
    <mergeCell ref="EL14:EM14"/>
    <mergeCell ref="A15:Q15"/>
    <mergeCell ref="S15:AI15"/>
    <mergeCell ref="AK15:BA15"/>
    <mergeCell ref="BC15:BS15"/>
    <mergeCell ref="BU15:CK15"/>
    <mergeCell ref="CM15:DC15"/>
    <mergeCell ref="DE15:DU15"/>
    <mergeCell ref="DW15:EM15"/>
    <mergeCell ref="B17:C17"/>
    <mergeCell ref="E17:F17"/>
    <mergeCell ref="I17:J17"/>
    <mergeCell ref="L17:M17"/>
    <mergeCell ref="O17:P17"/>
    <mergeCell ref="T17:U17"/>
    <mergeCell ref="W17:X17"/>
    <mergeCell ref="AA17:AB17"/>
    <mergeCell ref="AD17:AE17"/>
    <mergeCell ref="AG17:AH17"/>
    <mergeCell ref="AL17:AM17"/>
    <mergeCell ref="AO17:AP17"/>
    <mergeCell ref="AS17:AT17"/>
    <mergeCell ref="AV17:AW17"/>
    <mergeCell ref="AY17:AZ17"/>
    <mergeCell ref="BD17:BE17"/>
    <mergeCell ref="BG17:BH17"/>
    <mergeCell ref="BK17:BL17"/>
    <mergeCell ref="BN17:BO17"/>
    <mergeCell ref="BQ17:BR17"/>
    <mergeCell ref="BV17:BW17"/>
    <mergeCell ref="BY17:BZ17"/>
    <mergeCell ref="CC17:CD17"/>
    <mergeCell ref="CF17:CG17"/>
    <mergeCell ref="CI17:CJ17"/>
    <mergeCell ref="CN17:CO17"/>
    <mergeCell ref="CQ17:CR17"/>
    <mergeCell ref="CU17:CV17"/>
    <mergeCell ref="CX17:CY17"/>
    <mergeCell ref="DA17:DB17"/>
    <mergeCell ref="DF17:DG17"/>
    <mergeCell ref="DI17:DJ17"/>
    <mergeCell ref="DM17:DN17"/>
    <mergeCell ref="DP17:DQ17"/>
    <mergeCell ref="DS17:DT17"/>
    <mergeCell ref="DX17:DY17"/>
    <mergeCell ref="EA17:EB17"/>
    <mergeCell ref="EE17:EF17"/>
    <mergeCell ref="EH17:EI17"/>
    <mergeCell ref="EK17:EL17"/>
    <mergeCell ref="A18:B18"/>
    <mergeCell ref="C18:E18"/>
    <mergeCell ref="F18:G18"/>
    <mergeCell ref="H18:I18"/>
    <mergeCell ref="J18:L18"/>
    <mergeCell ref="M18:O18"/>
    <mergeCell ref="P18:Q18"/>
    <mergeCell ref="S18:T18"/>
    <mergeCell ref="U18:W18"/>
    <mergeCell ref="X18:Y18"/>
    <mergeCell ref="Z18:AA18"/>
    <mergeCell ref="AB18:AD18"/>
    <mergeCell ref="AE18:AG18"/>
    <mergeCell ref="AH18:AI18"/>
    <mergeCell ref="AK18:AL18"/>
    <mergeCell ref="AM18:AO18"/>
    <mergeCell ref="AP18:AQ18"/>
    <mergeCell ref="AR18:AS18"/>
    <mergeCell ref="AT18:AV18"/>
    <mergeCell ref="AW18:AY18"/>
    <mergeCell ref="AZ18:BA18"/>
    <mergeCell ref="BC18:BD18"/>
    <mergeCell ref="BE18:BG18"/>
    <mergeCell ref="BH18:BI18"/>
    <mergeCell ref="BJ18:BK18"/>
    <mergeCell ref="BL18:BN18"/>
    <mergeCell ref="BO18:BQ18"/>
    <mergeCell ref="BR18:BS18"/>
    <mergeCell ref="BU18:BV18"/>
    <mergeCell ref="BW18:BY18"/>
    <mergeCell ref="BZ18:CA18"/>
    <mergeCell ref="CB18:CC18"/>
    <mergeCell ref="CD18:CF18"/>
    <mergeCell ref="CG18:CI18"/>
    <mergeCell ref="CJ18:CK18"/>
    <mergeCell ref="CM18:CN18"/>
    <mergeCell ref="CO18:CQ18"/>
    <mergeCell ref="CR18:CS18"/>
    <mergeCell ref="CT18:CU18"/>
    <mergeCell ref="CV18:CX18"/>
    <mergeCell ref="CY18:DA18"/>
    <mergeCell ref="DB18:DC18"/>
    <mergeCell ref="DE18:DF18"/>
    <mergeCell ref="DG18:DI18"/>
    <mergeCell ref="DJ18:DK18"/>
    <mergeCell ref="DL18:DM18"/>
    <mergeCell ref="DN18:DP18"/>
    <mergeCell ref="DQ18:DS18"/>
    <mergeCell ref="DT18:DU18"/>
    <mergeCell ref="DW18:DX18"/>
    <mergeCell ref="DY18:EA18"/>
    <mergeCell ref="EB18:EC18"/>
    <mergeCell ref="ED18:EE18"/>
    <mergeCell ref="EF18:EH18"/>
    <mergeCell ref="EI18:EK18"/>
    <mergeCell ref="EL18:EM18"/>
    <mergeCell ref="A19:Q19"/>
    <mergeCell ref="S19:AI19"/>
    <mergeCell ref="AK19:BA19"/>
    <mergeCell ref="BC19:BS19"/>
    <mergeCell ref="BU19:CK19"/>
    <mergeCell ref="CM19:DC19"/>
    <mergeCell ref="DE19:DU19"/>
    <mergeCell ref="DW19:EM19"/>
    <mergeCell ref="B21:C21"/>
    <mergeCell ref="E21:F21"/>
    <mergeCell ref="I21:J21"/>
    <mergeCell ref="L21:M21"/>
    <mergeCell ref="O21:P21"/>
    <mergeCell ref="T21:U21"/>
    <mergeCell ref="W21:X21"/>
    <mergeCell ref="AA21:AB21"/>
    <mergeCell ref="AD21:AE21"/>
    <mergeCell ref="AG21:AH21"/>
    <mergeCell ref="AL21:AM21"/>
    <mergeCell ref="AO21:AP21"/>
    <mergeCell ref="AS21:AT21"/>
    <mergeCell ref="AV21:AW21"/>
    <mergeCell ref="AY21:AZ21"/>
    <mergeCell ref="BD21:BE21"/>
    <mergeCell ref="BG21:BH21"/>
    <mergeCell ref="BK21:BL21"/>
    <mergeCell ref="BN21:BO21"/>
    <mergeCell ref="BQ21:BR21"/>
    <mergeCell ref="BV21:BW21"/>
    <mergeCell ref="BY21:BZ21"/>
    <mergeCell ref="CC21:CD21"/>
    <mergeCell ref="CF21:CG21"/>
    <mergeCell ref="CI21:CJ21"/>
    <mergeCell ref="CN21:CO21"/>
    <mergeCell ref="CQ21:CR21"/>
    <mergeCell ref="CU21:CV21"/>
    <mergeCell ref="CX21:CY21"/>
    <mergeCell ref="DA21:DB21"/>
    <mergeCell ref="DF21:DG21"/>
    <mergeCell ref="DI21:DJ21"/>
    <mergeCell ref="DM21:DN21"/>
    <mergeCell ref="DP21:DQ21"/>
    <mergeCell ref="DS21:DT21"/>
    <mergeCell ref="DX21:DY21"/>
    <mergeCell ref="EA21:EB21"/>
    <mergeCell ref="EE21:EF21"/>
    <mergeCell ref="EH21:EI21"/>
    <mergeCell ref="EK21:EL21"/>
    <mergeCell ref="A22:B22"/>
    <mergeCell ref="C22:E22"/>
    <mergeCell ref="F22:G22"/>
    <mergeCell ref="H22:I22"/>
    <mergeCell ref="J22:L22"/>
    <mergeCell ref="M22:O22"/>
    <mergeCell ref="P22:Q22"/>
    <mergeCell ref="S22:T22"/>
    <mergeCell ref="U22:W22"/>
    <mergeCell ref="X22:Y22"/>
    <mergeCell ref="Z22:AA22"/>
    <mergeCell ref="AB22:AD22"/>
    <mergeCell ref="AE22:AG22"/>
    <mergeCell ref="AH22:AI22"/>
    <mergeCell ref="AK22:AL22"/>
    <mergeCell ref="AM22:AO22"/>
    <mergeCell ref="AP22:AQ22"/>
    <mergeCell ref="AR22:AS22"/>
    <mergeCell ref="AT22:AV22"/>
    <mergeCell ref="AW22:AY22"/>
    <mergeCell ref="AZ22:BA22"/>
    <mergeCell ref="BC22:BD22"/>
    <mergeCell ref="BE22:BG22"/>
    <mergeCell ref="BH22:BI22"/>
    <mergeCell ref="BJ22:BK22"/>
    <mergeCell ref="BL22:BN22"/>
    <mergeCell ref="BO22:BQ22"/>
    <mergeCell ref="BR22:BS22"/>
    <mergeCell ref="BU22:BV22"/>
    <mergeCell ref="BW22:BY22"/>
    <mergeCell ref="BZ22:CA22"/>
    <mergeCell ref="CB22:CC22"/>
    <mergeCell ref="CD22:CF22"/>
    <mergeCell ref="CG22:CI22"/>
    <mergeCell ref="CJ22:CK22"/>
    <mergeCell ref="CM22:CN22"/>
    <mergeCell ref="CO22:CQ22"/>
    <mergeCell ref="CR22:CS22"/>
    <mergeCell ref="CT22:CU22"/>
    <mergeCell ref="CV22:CX22"/>
    <mergeCell ref="CY22:DA22"/>
    <mergeCell ref="DB22:DC22"/>
    <mergeCell ref="DE22:DF22"/>
    <mergeCell ref="DG22:DI22"/>
    <mergeCell ref="DJ22:DK22"/>
    <mergeCell ref="DL22:DM22"/>
    <mergeCell ref="DN22:DP22"/>
    <mergeCell ref="DQ22:DS22"/>
    <mergeCell ref="DT22:DU22"/>
    <mergeCell ref="DW22:DX22"/>
    <mergeCell ref="DY22:EA22"/>
    <mergeCell ref="EB22:EC22"/>
    <mergeCell ref="ED22:EE22"/>
    <mergeCell ref="EF22:EH22"/>
    <mergeCell ref="EI22:EK22"/>
    <mergeCell ref="EL22:EM22"/>
    <mergeCell ref="A23:Q23"/>
    <mergeCell ref="S23:AI23"/>
    <mergeCell ref="AK23:BA23"/>
    <mergeCell ref="BC23:BS23"/>
    <mergeCell ref="BU23:CK23"/>
    <mergeCell ref="CM23:DC23"/>
    <mergeCell ref="DE23:DU23"/>
    <mergeCell ref="DW23:EM23"/>
    <mergeCell ref="B25:C25"/>
    <mergeCell ref="E25:F25"/>
    <mergeCell ref="I25:J25"/>
    <mergeCell ref="L25:M25"/>
    <mergeCell ref="O25:P25"/>
    <mergeCell ref="T25:U25"/>
    <mergeCell ref="W25:X25"/>
    <mergeCell ref="AA25:AB25"/>
    <mergeCell ref="AD25:AE25"/>
    <mergeCell ref="AG25:AH25"/>
    <mergeCell ref="AL25:AM25"/>
    <mergeCell ref="AO25:AP25"/>
    <mergeCell ref="AS25:AT25"/>
    <mergeCell ref="AV25:AW25"/>
    <mergeCell ref="AY25:AZ25"/>
    <mergeCell ref="BD25:BE25"/>
    <mergeCell ref="BG25:BH25"/>
    <mergeCell ref="BK25:BL25"/>
    <mergeCell ref="BN25:BO25"/>
    <mergeCell ref="BQ25:BR25"/>
    <mergeCell ref="BV25:BW25"/>
    <mergeCell ref="BY25:BZ25"/>
    <mergeCell ref="CC25:CD25"/>
    <mergeCell ref="CF25:CG25"/>
    <mergeCell ref="CI25:CJ25"/>
    <mergeCell ref="CN25:CO25"/>
    <mergeCell ref="CQ25:CR25"/>
    <mergeCell ref="CU25:CV25"/>
    <mergeCell ref="CX25:CY25"/>
    <mergeCell ref="DA25:DB25"/>
    <mergeCell ref="DF25:DG25"/>
    <mergeCell ref="DI25:DJ25"/>
    <mergeCell ref="DM25:DN25"/>
    <mergeCell ref="DP25:DQ25"/>
    <mergeCell ref="DS25:DT25"/>
    <mergeCell ref="DX25:DY25"/>
    <mergeCell ref="EA25:EB25"/>
    <mergeCell ref="EE25:EF25"/>
    <mergeCell ref="EH25:EI25"/>
    <mergeCell ref="EK25:EL25"/>
    <mergeCell ref="A26:B26"/>
    <mergeCell ref="C26:E26"/>
    <mergeCell ref="F26:G26"/>
    <mergeCell ref="H26:I26"/>
    <mergeCell ref="J26:L26"/>
    <mergeCell ref="M26:O26"/>
    <mergeCell ref="P26:Q26"/>
    <mergeCell ref="S26:T26"/>
    <mergeCell ref="U26:W26"/>
    <mergeCell ref="X26:Y26"/>
    <mergeCell ref="Z26:AA26"/>
    <mergeCell ref="AB26:AD26"/>
    <mergeCell ref="AE26:AG26"/>
    <mergeCell ref="AH26:AI26"/>
    <mergeCell ref="AK26:AL26"/>
    <mergeCell ref="AM26:AO26"/>
    <mergeCell ref="AP26:AQ26"/>
    <mergeCell ref="AR26:AS26"/>
    <mergeCell ref="AT26:AV26"/>
    <mergeCell ref="AW26:AY26"/>
    <mergeCell ref="AZ26:BA26"/>
    <mergeCell ref="BC26:BD26"/>
    <mergeCell ref="BE26:BG26"/>
    <mergeCell ref="BH26:BI26"/>
    <mergeCell ref="BJ26:BK26"/>
    <mergeCell ref="BL26:BN26"/>
    <mergeCell ref="BO26:BQ26"/>
    <mergeCell ref="BR26:BS26"/>
    <mergeCell ref="BU26:BV26"/>
    <mergeCell ref="BW26:BY26"/>
    <mergeCell ref="BZ26:CA26"/>
    <mergeCell ref="CB26:CC26"/>
    <mergeCell ref="CD26:CF26"/>
    <mergeCell ref="CG26:CI26"/>
    <mergeCell ref="CJ26:CK26"/>
    <mergeCell ref="CM26:CN26"/>
    <mergeCell ref="CO26:CQ26"/>
    <mergeCell ref="CR26:CS26"/>
    <mergeCell ref="CT26:CU26"/>
    <mergeCell ref="CV26:CX26"/>
    <mergeCell ref="CY26:DA26"/>
    <mergeCell ref="DB26:DC26"/>
    <mergeCell ref="DE26:DF26"/>
    <mergeCell ref="DG26:DI26"/>
    <mergeCell ref="DJ26:DK26"/>
    <mergeCell ref="DL26:DM26"/>
    <mergeCell ref="DN26:DP26"/>
    <mergeCell ref="DQ26:DS26"/>
    <mergeCell ref="DT26:DU26"/>
    <mergeCell ref="DW26:DX26"/>
    <mergeCell ref="DY26:EA26"/>
    <mergeCell ref="EB26:EC26"/>
    <mergeCell ref="ED26:EE26"/>
    <mergeCell ref="EF26:EH26"/>
    <mergeCell ref="EI26:EK26"/>
    <mergeCell ref="EL26:EM26"/>
    <mergeCell ref="A27:Q27"/>
    <mergeCell ref="S27:AI27"/>
    <mergeCell ref="AK27:BA27"/>
    <mergeCell ref="BC27:BS27"/>
    <mergeCell ref="BU27:CK27"/>
    <mergeCell ref="CM27:DC27"/>
    <mergeCell ref="DE27:DU27"/>
    <mergeCell ref="DW27:EM27"/>
    <mergeCell ref="B29:C29"/>
    <mergeCell ref="E29:F29"/>
    <mergeCell ref="I29:J29"/>
    <mergeCell ref="L29:M29"/>
    <mergeCell ref="O29:P29"/>
    <mergeCell ref="T29:U29"/>
    <mergeCell ref="W29:X29"/>
    <mergeCell ref="AA29:AB29"/>
    <mergeCell ref="AD29:AE29"/>
    <mergeCell ref="AG29:AH29"/>
    <mergeCell ref="AL29:AM29"/>
    <mergeCell ref="AO29:AP29"/>
    <mergeCell ref="AS29:AT29"/>
    <mergeCell ref="AV29:AW29"/>
    <mergeCell ref="AY29:AZ29"/>
    <mergeCell ref="BD29:BE29"/>
    <mergeCell ref="BG29:BH29"/>
    <mergeCell ref="BK29:BL29"/>
    <mergeCell ref="BN29:BO29"/>
    <mergeCell ref="BQ29:BR29"/>
    <mergeCell ref="BV29:BW29"/>
    <mergeCell ref="BY29:BZ29"/>
    <mergeCell ref="CC29:CD29"/>
    <mergeCell ref="CF29:CG29"/>
    <mergeCell ref="CI29:CJ29"/>
    <mergeCell ref="CN29:CO29"/>
    <mergeCell ref="CQ29:CR29"/>
    <mergeCell ref="CU29:CV29"/>
    <mergeCell ref="CX29:CY29"/>
    <mergeCell ref="DA29:DB29"/>
    <mergeCell ref="DF29:DG29"/>
    <mergeCell ref="DI29:DJ29"/>
    <mergeCell ref="DM29:DN29"/>
    <mergeCell ref="DP29:DQ29"/>
    <mergeCell ref="DS29:DT29"/>
    <mergeCell ref="DX29:DY29"/>
    <mergeCell ref="EA29:EB29"/>
    <mergeCell ref="EE29:EF29"/>
    <mergeCell ref="EH29:EI29"/>
    <mergeCell ref="EK29:EL29"/>
    <mergeCell ref="A30:B30"/>
    <mergeCell ref="C30:E30"/>
    <mergeCell ref="F30:G30"/>
    <mergeCell ref="H30:I30"/>
    <mergeCell ref="J30:L30"/>
    <mergeCell ref="M30:O30"/>
    <mergeCell ref="P30:Q30"/>
    <mergeCell ref="S30:T30"/>
    <mergeCell ref="U30:W30"/>
    <mergeCell ref="X30:Y30"/>
    <mergeCell ref="Z30:AA30"/>
    <mergeCell ref="AB30:AD30"/>
    <mergeCell ref="AE30:AG30"/>
    <mergeCell ref="AH30:AI30"/>
    <mergeCell ref="AK30:AL30"/>
    <mergeCell ref="AM30:AO30"/>
    <mergeCell ref="AP30:AQ30"/>
    <mergeCell ref="AR30:AS30"/>
    <mergeCell ref="AT30:AV30"/>
    <mergeCell ref="AW30:AY30"/>
    <mergeCell ref="AZ30:BA30"/>
    <mergeCell ref="BC30:BD30"/>
    <mergeCell ref="BE30:BG30"/>
    <mergeCell ref="BH30:BI30"/>
    <mergeCell ref="BJ30:BK30"/>
    <mergeCell ref="BL30:BN30"/>
    <mergeCell ref="BO30:BQ30"/>
    <mergeCell ref="BR30:BS30"/>
    <mergeCell ref="BU30:BV30"/>
    <mergeCell ref="BW30:BY30"/>
    <mergeCell ref="BZ30:CA30"/>
    <mergeCell ref="CB30:CC30"/>
    <mergeCell ref="CD30:CF30"/>
    <mergeCell ref="CG30:CI30"/>
    <mergeCell ref="CJ30:CK30"/>
    <mergeCell ref="CM30:CN30"/>
    <mergeCell ref="CO30:CQ30"/>
    <mergeCell ref="CR30:CS30"/>
    <mergeCell ref="CT30:CU30"/>
    <mergeCell ref="CV30:CX30"/>
    <mergeCell ref="CY30:DA30"/>
    <mergeCell ref="DB30:DC30"/>
    <mergeCell ref="DE30:DF30"/>
    <mergeCell ref="DG30:DI30"/>
    <mergeCell ref="DJ30:DK30"/>
    <mergeCell ref="DL30:DM30"/>
    <mergeCell ref="DN30:DP30"/>
    <mergeCell ref="DQ30:DS30"/>
    <mergeCell ref="DT30:DU30"/>
    <mergeCell ref="DW30:DX30"/>
    <mergeCell ref="DY30:EA30"/>
    <mergeCell ref="EB30:EC30"/>
    <mergeCell ref="ED30:EE30"/>
    <mergeCell ref="EF30:EH30"/>
    <mergeCell ref="EI30:EK30"/>
    <mergeCell ref="EL30:EM30"/>
    <mergeCell ref="A31:Q31"/>
    <mergeCell ref="S31:AI31"/>
    <mergeCell ref="AK31:BA31"/>
    <mergeCell ref="BC31:BS31"/>
    <mergeCell ref="BU31:CK31"/>
    <mergeCell ref="CM31:DC31"/>
    <mergeCell ref="DE31:DU31"/>
    <mergeCell ref="DW31:EM31"/>
    <mergeCell ref="B33:C33"/>
    <mergeCell ref="E33:F33"/>
    <mergeCell ref="I33:J33"/>
    <mergeCell ref="L33:M33"/>
    <mergeCell ref="O33:P33"/>
    <mergeCell ref="T33:U33"/>
    <mergeCell ref="W33:X33"/>
    <mergeCell ref="AA33:AB33"/>
    <mergeCell ref="AD33:AE33"/>
    <mergeCell ref="AG33:AH33"/>
    <mergeCell ref="AL33:AM33"/>
    <mergeCell ref="AO33:AP33"/>
    <mergeCell ref="AS33:AT33"/>
    <mergeCell ref="AV33:AW33"/>
    <mergeCell ref="AY33:AZ33"/>
    <mergeCell ref="BD33:BE33"/>
    <mergeCell ref="BG33:BH33"/>
    <mergeCell ref="BK33:BL33"/>
    <mergeCell ref="BN33:BO33"/>
    <mergeCell ref="BQ33:BR33"/>
    <mergeCell ref="BV33:BW33"/>
    <mergeCell ref="BY33:BZ33"/>
    <mergeCell ref="CC33:CD33"/>
    <mergeCell ref="CF33:CG33"/>
    <mergeCell ref="CI33:CJ33"/>
    <mergeCell ref="CN33:CO33"/>
    <mergeCell ref="CQ33:CR33"/>
    <mergeCell ref="CU33:CV33"/>
    <mergeCell ref="CX33:CY33"/>
    <mergeCell ref="DA33:DB33"/>
    <mergeCell ref="DF33:DG33"/>
    <mergeCell ref="DI33:DJ33"/>
    <mergeCell ref="DM33:DN33"/>
    <mergeCell ref="DP33:DQ33"/>
    <mergeCell ref="DS33:DT33"/>
    <mergeCell ref="DX33:DY33"/>
    <mergeCell ref="EA33:EB33"/>
    <mergeCell ref="EE33:EF33"/>
    <mergeCell ref="EH33:EI33"/>
    <mergeCell ref="EK33:EL33"/>
    <mergeCell ref="A34:B34"/>
    <mergeCell ref="C34:E34"/>
    <mergeCell ref="F34:G34"/>
    <mergeCell ref="H34:I34"/>
    <mergeCell ref="J34:L34"/>
    <mergeCell ref="M34:O34"/>
    <mergeCell ref="P34:Q34"/>
    <mergeCell ref="S34:T34"/>
    <mergeCell ref="U34:W34"/>
    <mergeCell ref="X34:Y34"/>
    <mergeCell ref="Z34:AA34"/>
    <mergeCell ref="AB34:AD34"/>
    <mergeCell ref="AE34:AG34"/>
    <mergeCell ref="AH34:AI34"/>
    <mergeCell ref="AK34:AL34"/>
    <mergeCell ref="AM34:AO34"/>
    <mergeCell ref="AP34:AQ34"/>
    <mergeCell ref="AR34:AS34"/>
    <mergeCell ref="AT34:AV34"/>
    <mergeCell ref="AW34:AY34"/>
    <mergeCell ref="AZ34:BA34"/>
    <mergeCell ref="BC34:BD34"/>
    <mergeCell ref="BE34:BG34"/>
    <mergeCell ref="BH34:BI34"/>
    <mergeCell ref="BJ34:BK34"/>
    <mergeCell ref="BL34:BN34"/>
    <mergeCell ref="BO34:BQ34"/>
    <mergeCell ref="BR34:BS34"/>
    <mergeCell ref="BU34:BV34"/>
    <mergeCell ref="BW34:BY34"/>
    <mergeCell ref="BZ34:CA34"/>
    <mergeCell ref="CB34:CC34"/>
    <mergeCell ref="CD34:CF34"/>
    <mergeCell ref="CG34:CI34"/>
    <mergeCell ref="CJ34:CK34"/>
    <mergeCell ref="CM34:CN34"/>
    <mergeCell ref="CO34:CQ34"/>
    <mergeCell ref="CR34:CS34"/>
    <mergeCell ref="CT34:CU34"/>
    <mergeCell ref="CV34:CX34"/>
    <mergeCell ref="CY34:DA34"/>
    <mergeCell ref="DB34:DC34"/>
    <mergeCell ref="DE34:DF34"/>
    <mergeCell ref="DG34:DI34"/>
    <mergeCell ref="DJ34:DK34"/>
    <mergeCell ref="DL34:DM34"/>
    <mergeCell ref="DN34:DP34"/>
    <mergeCell ref="DQ34:DS34"/>
    <mergeCell ref="DT34:DU34"/>
    <mergeCell ref="DW34:DX34"/>
    <mergeCell ref="DY34:EA34"/>
    <mergeCell ref="EB34:EC34"/>
    <mergeCell ref="ED34:EE34"/>
    <mergeCell ref="EF34:EH34"/>
    <mergeCell ref="EI34:EK34"/>
    <mergeCell ref="EL34:EM34"/>
    <mergeCell ref="A35:Q35"/>
    <mergeCell ref="S35:AI35"/>
    <mergeCell ref="AK35:BA35"/>
    <mergeCell ref="BC35:BS35"/>
    <mergeCell ref="BU35:CK35"/>
    <mergeCell ref="CM35:DC35"/>
    <mergeCell ref="DE35:DU35"/>
    <mergeCell ref="DW35:EM35"/>
    <mergeCell ref="B37:C37"/>
    <mergeCell ref="E37:F37"/>
    <mergeCell ref="I37:J37"/>
    <mergeCell ref="L37:M37"/>
    <mergeCell ref="O37:P37"/>
    <mergeCell ref="T37:U37"/>
    <mergeCell ref="W37:X37"/>
    <mergeCell ref="AA37:AB37"/>
    <mergeCell ref="AD37:AE37"/>
    <mergeCell ref="AG37:AH37"/>
    <mergeCell ref="AL37:AM37"/>
    <mergeCell ref="AO37:AP37"/>
    <mergeCell ref="AS37:AT37"/>
    <mergeCell ref="AV37:AW37"/>
    <mergeCell ref="AY37:AZ37"/>
    <mergeCell ref="BD37:BE37"/>
    <mergeCell ref="BG37:BH37"/>
    <mergeCell ref="BK37:BL37"/>
    <mergeCell ref="BN37:BO37"/>
    <mergeCell ref="BQ37:BR37"/>
    <mergeCell ref="BV37:BW37"/>
    <mergeCell ref="BY37:BZ37"/>
    <mergeCell ref="CC37:CD37"/>
    <mergeCell ref="CF37:CG37"/>
    <mergeCell ref="CI37:CJ37"/>
    <mergeCell ref="CN37:CO37"/>
    <mergeCell ref="CQ37:CR37"/>
    <mergeCell ref="CU37:CV37"/>
    <mergeCell ref="CX37:CY37"/>
    <mergeCell ref="DA37:DB37"/>
    <mergeCell ref="DF37:DG37"/>
    <mergeCell ref="DI37:DJ37"/>
    <mergeCell ref="DM37:DN37"/>
    <mergeCell ref="DP37:DQ37"/>
    <mergeCell ref="DS37:DT37"/>
    <mergeCell ref="DX37:DY37"/>
    <mergeCell ref="EA37:EB37"/>
    <mergeCell ref="EE37:EF37"/>
    <mergeCell ref="EH37:EI37"/>
    <mergeCell ref="EK37:EL37"/>
    <mergeCell ref="A38:B38"/>
    <mergeCell ref="C38:E38"/>
    <mergeCell ref="F38:G38"/>
    <mergeCell ref="H38:I38"/>
    <mergeCell ref="J38:L38"/>
    <mergeCell ref="M38:O38"/>
    <mergeCell ref="P38:Q38"/>
    <mergeCell ref="S38:T38"/>
    <mergeCell ref="U38:W38"/>
    <mergeCell ref="X38:Y38"/>
    <mergeCell ref="Z38:AA38"/>
    <mergeCell ref="AB38:AD38"/>
    <mergeCell ref="AE38:AG38"/>
    <mergeCell ref="AH38:AI38"/>
    <mergeCell ref="AK38:AL38"/>
    <mergeCell ref="AM38:AO38"/>
    <mergeCell ref="AP38:AQ38"/>
    <mergeCell ref="AR38:AS38"/>
    <mergeCell ref="AT38:AV38"/>
    <mergeCell ref="AW38:AY38"/>
    <mergeCell ref="AZ38:BA38"/>
    <mergeCell ref="BC38:BD38"/>
    <mergeCell ref="BE38:BG38"/>
    <mergeCell ref="BH38:BI38"/>
    <mergeCell ref="BJ38:BK38"/>
    <mergeCell ref="BL38:BN38"/>
    <mergeCell ref="BO38:BQ38"/>
    <mergeCell ref="BR38:BS38"/>
    <mergeCell ref="BU38:BV38"/>
    <mergeCell ref="BW38:BY38"/>
    <mergeCell ref="BZ38:CA38"/>
    <mergeCell ref="CB38:CC38"/>
    <mergeCell ref="CD38:CF38"/>
    <mergeCell ref="CG38:CI38"/>
    <mergeCell ref="CJ38:CK38"/>
    <mergeCell ref="CM38:CN38"/>
    <mergeCell ref="CO38:CQ38"/>
    <mergeCell ref="CR38:CS38"/>
    <mergeCell ref="CT38:CU38"/>
    <mergeCell ref="CV38:CX38"/>
    <mergeCell ref="CY38:DA38"/>
    <mergeCell ref="DB38:DC38"/>
    <mergeCell ref="DE38:DF38"/>
    <mergeCell ref="DG38:DI38"/>
    <mergeCell ref="DJ38:DK38"/>
    <mergeCell ref="DL38:DM38"/>
    <mergeCell ref="DN38:DP38"/>
    <mergeCell ref="DQ38:DS38"/>
    <mergeCell ref="DT38:DU38"/>
    <mergeCell ref="DW38:DX38"/>
    <mergeCell ref="DY38:EA38"/>
    <mergeCell ref="EB38:EC38"/>
    <mergeCell ref="ED38:EE38"/>
    <mergeCell ref="EF38:EH38"/>
    <mergeCell ref="EI38:EK38"/>
    <mergeCell ref="EL38:EM38"/>
    <mergeCell ref="A39:Q39"/>
    <mergeCell ref="S39:AI39"/>
    <mergeCell ref="AK39:BA39"/>
    <mergeCell ref="BC39:BS39"/>
    <mergeCell ref="BU39:CK39"/>
    <mergeCell ref="CM39:DC39"/>
    <mergeCell ref="DE39:DU39"/>
    <mergeCell ref="DW39:EM39"/>
    <mergeCell ref="B41:C41"/>
    <mergeCell ref="E41:F41"/>
    <mergeCell ref="I41:J41"/>
    <mergeCell ref="L41:M41"/>
    <mergeCell ref="O41:P41"/>
    <mergeCell ref="T41:U41"/>
    <mergeCell ref="W41:X41"/>
    <mergeCell ref="AA41:AB41"/>
    <mergeCell ref="AD41:AE41"/>
    <mergeCell ref="AG41:AH41"/>
    <mergeCell ref="AL41:AM41"/>
    <mergeCell ref="AO41:AP41"/>
    <mergeCell ref="AS41:AT41"/>
    <mergeCell ref="AV41:AW41"/>
    <mergeCell ref="AY41:AZ41"/>
    <mergeCell ref="BD41:BE41"/>
    <mergeCell ref="BG41:BH41"/>
    <mergeCell ref="BK41:BL41"/>
    <mergeCell ref="BN41:BO41"/>
    <mergeCell ref="BQ41:BR41"/>
    <mergeCell ref="BV41:BW41"/>
    <mergeCell ref="BY41:BZ41"/>
    <mergeCell ref="CC41:CD41"/>
    <mergeCell ref="CF41:CG41"/>
    <mergeCell ref="CI41:CJ41"/>
    <mergeCell ref="CN41:CO41"/>
    <mergeCell ref="CQ41:CR41"/>
    <mergeCell ref="CU41:CV41"/>
    <mergeCell ref="CX41:CY41"/>
    <mergeCell ref="DA41:DB41"/>
    <mergeCell ref="DF41:DG41"/>
    <mergeCell ref="DI41:DJ41"/>
    <mergeCell ref="DM41:DN41"/>
    <mergeCell ref="DP41:DQ41"/>
    <mergeCell ref="DS41:DT41"/>
    <mergeCell ref="DX41:DY41"/>
    <mergeCell ref="EA41:EB41"/>
    <mergeCell ref="EE41:EF41"/>
    <mergeCell ref="EH41:EI41"/>
    <mergeCell ref="EK41:EL41"/>
    <mergeCell ref="A42:B42"/>
    <mergeCell ref="C42:E42"/>
    <mergeCell ref="F42:G42"/>
    <mergeCell ref="H42:I42"/>
    <mergeCell ref="J42:L42"/>
    <mergeCell ref="M42:O42"/>
    <mergeCell ref="P42:Q42"/>
    <mergeCell ref="S42:T42"/>
    <mergeCell ref="U42:W42"/>
    <mergeCell ref="X42:Y42"/>
    <mergeCell ref="Z42:AA42"/>
    <mergeCell ref="AB42:AD42"/>
    <mergeCell ref="AE42:AG42"/>
    <mergeCell ref="AH42:AI42"/>
    <mergeCell ref="AK42:AL42"/>
    <mergeCell ref="AM42:AO42"/>
    <mergeCell ref="AP42:AQ42"/>
    <mergeCell ref="AR42:AS42"/>
    <mergeCell ref="AT42:AV42"/>
    <mergeCell ref="AW42:AY42"/>
    <mergeCell ref="AZ42:BA42"/>
    <mergeCell ref="BC42:BD42"/>
    <mergeCell ref="BE42:BG42"/>
    <mergeCell ref="BH42:BI42"/>
    <mergeCell ref="BJ42:BK42"/>
    <mergeCell ref="BL42:BN42"/>
    <mergeCell ref="BO42:BQ42"/>
    <mergeCell ref="BR42:BS42"/>
    <mergeCell ref="BU42:BV42"/>
    <mergeCell ref="BW42:BY42"/>
    <mergeCell ref="BZ42:CA42"/>
    <mergeCell ref="CB42:CC42"/>
    <mergeCell ref="CD42:CF42"/>
    <mergeCell ref="CG42:CI42"/>
    <mergeCell ref="CJ42:CK42"/>
    <mergeCell ref="CM42:CN42"/>
    <mergeCell ref="CO42:CQ42"/>
    <mergeCell ref="CR42:CS42"/>
    <mergeCell ref="CT42:CU42"/>
    <mergeCell ref="CV42:CX42"/>
    <mergeCell ref="CY42:DA42"/>
    <mergeCell ref="DB42:DC42"/>
    <mergeCell ref="DE42:DF42"/>
    <mergeCell ref="DG42:DI42"/>
    <mergeCell ref="DJ42:DK42"/>
    <mergeCell ref="DL42:DM42"/>
    <mergeCell ref="DN42:DP42"/>
    <mergeCell ref="DQ42:DS42"/>
    <mergeCell ref="DT42:DU42"/>
    <mergeCell ref="DW42:DX42"/>
    <mergeCell ref="DY42:EA42"/>
    <mergeCell ref="EB42:EC42"/>
    <mergeCell ref="ED42:EE42"/>
    <mergeCell ref="EF42:EH42"/>
    <mergeCell ref="EI42:EK42"/>
    <mergeCell ref="EL42:EM42"/>
    <mergeCell ref="A43:Q43"/>
    <mergeCell ref="S43:AI43"/>
    <mergeCell ref="AK43:BA43"/>
    <mergeCell ref="BC43:BS43"/>
    <mergeCell ref="BU43:CK43"/>
    <mergeCell ref="CM43:DC43"/>
    <mergeCell ref="DE43:DU43"/>
    <mergeCell ref="DW43:EM43"/>
    <mergeCell ref="B45:C45"/>
    <mergeCell ref="E45:F45"/>
    <mergeCell ref="I45:J45"/>
    <mergeCell ref="L45:M45"/>
    <mergeCell ref="O45:P45"/>
    <mergeCell ref="T45:U45"/>
    <mergeCell ref="W45:X45"/>
    <mergeCell ref="AA45:AB45"/>
    <mergeCell ref="AD45:AE45"/>
    <mergeCell ref="AG45:AH45"/>
    <mergeCell ref="AL45:AM45"/>
    <mergeCell ref="AO45:AP45"/>
    <mergeCell ref="AS45:AT45"/>
    <mergeCell ref="AV45:AW45"/>
    <mergeCell ref="AY45:AZ45"/>
    <mergeCell ref="BD45:BE45"/>
    <mergeCell ref="BG45:BH45"/>
    <mergeCell ref="BK45:BL45"/>
    <mergeCell ref="BN45:BO45"/>
    <mergeCell ref="BQ45:BR45"/>
    <mergeCell ref="BV45:BW45"/>
    <mergeCell ref="BY45:BZ45"/>
    <mergeCell ref="CC45:CD45"/>
    <mergeCell ref="CF45:CG45"/>
    <mergeCell ref="CI45:CJ45"/>
    <mergeCell ref="CN45:CO45"/>
    <mergeCell ref="CQ45:CR45"/>
    <mergeCell ref="CU45:CV45"/>
    <mergeCell ref="CX45:CY45"/>
    <mergeCell ref="DA45:DB45"/>
    <mergeCell ref="DF45:DG45"/>
    <mergeCell ref="DI45:DJ45"/>
    <mergeCell ref="DM45:DN45"/>
    <mergeCell ref="DP45:DQ45"/>
    <mergeCell ref="DS45:DT45"/>
    <mergeCell ref="DX45:DY45"/>
    <mergeCell ref="EA45:EB45"/>
    <mergeCell ref="EE45:EF45"/>
    <mergeCell ref="EH45:EI45"/>
    <mergeCell ref="EK45:EL45"/>
    <mergeCell ref="A46:B46"/>
    <mergeCell ref="C46:E46"/>
    <mergeCell ref="F46:G46"/>
    <mergeCell ref="H46:I46"/>
    <mergeCell ref="J46:L46"/>
    <mergeCell ref="M46:O46"/>
    <mergeCell ref="P46:Q46"/>
    <mergeCell ref="S46:T46"/>
    <mergeCell ref="U46:W46"/>
    <mergeCell ref="X46:Y46"/>
    <mergeCell ref="Z46:AA46"/>
    <mergeCell ref="AB46:AD46"/>
    <mergeCell ref="AE46:AG46"/>
    <mergeCell ref="AH46:AI46"/>
    <mergeCell ref="AK46:AL46"/>
    <mergeCell ref="AM46:AO46"/>
    <mergeCell ref="AP46:AQ46"/>
    <mergeCell ref="AR46:AS46"/>
    <mergeCell ref="AT46:AV46"/>
    <mergeCell ref="AW46:AY46"/>
    <mergeCell ref="AZ46:BA46"/>
    <mergeCell ref="BC46:BD46"/>
    <mergeCell ref="BE46:BG46"/>
    <mergeCell ref="BH46:BI46"/>
    <mergeCell ref="BJ46:BK46"/>
    <mergeCell ref="BL46:BN46"/>
    <mergeCell ref="BO46:BQ46"/>
    <mergeCell ref="BR46:BS46"/>
    <mergeCell ref="BU46:BV46"/>
    <mergeCell ref="BW46:BY46"/>
    <mergeCell ref="BZ46:CA46"/>
    <mergeCell ref="CB46:CC46"/>
    <mergeCell ref="CD46:CF46"/>
    <mergeCell ref="CG46:CI46"/>
    <mergeCell ref="CJ46:CK46"/>
    <mergeCell ref="CM46:CN46"/>
    <mergeCell ref="CO46:CQ46"/>
    <mergeCell ref="CR46:CS46"/>
    <mergeCell ref="CT46:CU46"/>
    <mergeCell ref="CV46:CX46"/>
    <mergeCell ref="CY46:DA46"/>
    <mergeCell ref="DB46:DC46"/>
    <mergeCell ref="DE46:DF46"/>
    <mergeCell ref="DG46:DI46"/>
    <mergeCell ref="DJ46:DK46"/>
    <mergeCell ref="DL46:DM46"/>
    <mergeCell ref="DN46:DP46"/>
    <mergeCell ref="DQ46:DS46"/>
    <mergeCell ref="DT46:DU46"/>
    <mergeCell ref="DW46:DX46"/>
    <mergeCell ref="DY46:EA46"/>
    <mergeCell ref="EB46:EC46"/>
    <mergeCell ref="ED46:EE46"/>
    <mergeCell ref="EF46:EH46"/>
    <mergeCell ref="EI46:EK46"/>
    <mergeCell ref="EL46:EM46"/>
    <mergeCell ref="A47:Q47"/>
    <mergeCell ref="S47:AI47"/>
    <mergeCell ref="AK47:BA47"/>
    <mergeCell ref="BC47:BS47"/>
    <mergeCell ref="BU47:CK47"/>
    <mergeCell ref="CM47:DC47"/>
    <mergeCell ref="DE47:DU47"/>
    <mergeCell ref="DW47:EM47"/>
  </mergeCells>
  <printOptions/>
  <pageMargins left="0.3937007874015748" right="0.2362204724409449" top="0.3937007874015748" bottom="0.3937007874015748" header="0.1968503937007874" footer="0.5118110236220472"/>
  <pageSetup fitToHeight="1" fitToWidth="1" horizontalDpi="600" verticalDpi="600" orientation="landscape" paperSize="9" scale="18" r:id="rId1"/>
  <headerFooter alignWithMargins="0">
    <oddHeader>&amp;L&amp;24C9=C2, C11=C4,C13=C6 mais dans un autre octave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109"/>
  <sheetViews>
    <sheetView workbookViewId="0" topLeftCell="A1">
      <selection activeCell="A1" sqref="A1"/>
    </sheetView>
  </sheetViews>
  <sheetFormatPr defaultColWidth="11.421875" defaultRowHeight="12.75"/>
  <cols>
    <col min="1" max="1" width="13.140625" style="4" bestFit="1" customWidth="1"/>
    <col min="2" max="2" width="16.8515625" style="5" bestFit="1" customWidth="1"/>
    <col min="3" max="16384" width="11.421875" style="4" customWidth="1"/>
  </cols>
  <sheetData>
    <row r="1" spans="1:2" ht="15.75">
      <c r="A1" s="4" t="s">
        <v>8</v>
      </c>
      <c r="B1" s="5" t="s">
        <v>9</v>
      </c>
    </row>
    <row r="2" spans="1:2" ht="15.75">
      <c r="A2" s="4" t="s">
        <v>40</v>
      </c>
      <c r="B2" s="5" t="s">
        <v>150</v>
      </c>
    </row>
    <row r="3" spans="1:2" ht="15.75">
      <c r="A3" s="4" t="s">
        <v>106</v>
      </c>
      <c r="B3" s="5" t="s">
        <v>151</v>
      </c>
    </row>
    <row r="4" spans="1:2" ht="15.75">
      <c r="A4" s="4" t="s">
        <v>113</v>
      </c>
      <c r="B4" s="5" t="s">
        <v>152</v>
      </c>
    </row>
    <row r="5" spans="1:2" ht="15.75">
      <c r="A5" s="4" t="s">
        <v>112</v>
      </c>
      <c r="B5" s="5" t="s">
        <v>153</v>
      </c>
    </row>
    <row r="6" spans="1:2" ht="15.75">
      <c r="A6" s="4" t="s">
        <v>111</v>
      </c>
      <c r="B6" s="5" t="s">
        <v>64</v>
      </c>
    </row>
    <row r="7" spans="1:2" ht="15.75">
      <c r="A7" s="4" t="s">
        <v>190</v>
      </c>
      <c r="B7" s="5" t="s">
        <v>202</v>
      </c>
    </row>
    <row r="8" spans="1:2" ht="15.75">
      <c r="A8" s="4" t="s">
        <v>110</v>
      </c>
      <c r="B8" s="5" t="s">
        <v>198</v>
      </c>
    </row>
    <row r="9" spans="1:2" ht="15.75">
      <c r="A9" s="4" t="s">
        <v>191</v>
      </c>
      <c r="B9" s="5" t="s">
        <v>148</v>
      </c>
    </row>
    <row r="10" spans="1:2" ht="15.75">
      <c r="A10" s="4" t="s">
        <v>108</v>
      </c>
      <c r="B10" s="5" t="s">
        <v>154</v>
      </c>
    </row>
    <row r="11" spans="1:2" ht="15.75">
      <c r="A11" s="4" t="s">
        <v>107</v>
      </c>
      <c r="B11" s="5" t="s">
        <v>155</v>
      </c>
    </row>
    <row r="12" spans="1:2" ht="15.75">
      <c r="A12" s="4" t="s">
        <v>109</v>
      </c>
      <c r="B12" s="5" t="s">
        <v>157</v>
      </c>
    </row>
    <row r="13" spans="1:2" ht="15.75">
      <c r="A13" s="4" t="s">
        <v>105</v>
      </c>
      <c r="B13" s="5" t="s">
        <v>25</v>
      </c>
    </row>
    <row r="14" spans="1:2" ht="15.75">
      <c r="A14" s="4" t="s">
        <v>188</v>
      </c>
      <c r="B14" s="5" t="s">
        <v>201</v>
      </c>
    </row>
    <row r="15" spans="1:2" ht="15.75">
      <c r="A15" s="4" t="s">
        <v>104</v>
      </c>
      <c r="B15" s="5" t="s">
        <v>196</v>
      </c>
    </row>
    <row r="16" spans="1:2" ht="15.75">
      <c r="A16" s="4" t="s">
        <v>189</v>
      </c>
      <c r="B16" s="5" t="s">
        <v>132</v>
      </c>
    </row>
    <row r="17" spans="1:2" ht="15.75">
      <c r="A17" s="4" t="s">
        <v>102</v>
      </c>
      <c r="B17" s="5" t="s">
        <v>158</v>
      </c>
    </row>
    <row r="18" spans="1:2" ht="15.75">
      <c r="A18" s="4" t="s">
        <v>101</v>
      </c>
      <c r="B18" s="5" t="s">
        <v>159</v>
      </c>
    </row>
    <row r="19" spans="1:2" ht="15.75">
      <c r="A19" s="4" t="s">
        <v>103</v>
      </c>
      <c r="B19" s="5" t="s">
        <v>204</v>
      </c>
    </row>
    <row r="20" spans="1:2" ht="15.75">
      <c r="A20" s="4" t="s">
        <v>41</v>
      </c>
      <c r="B20" s="5" t="s">
        <v>162</v>
      </c>
    </row>
    <row r="21" spans="1:2" ht="15.75">
      <c r="A21" s="4" t="s">
        <v>119</v>
      </c>
      <c r="B21" s="5" t="s">
        <v>163</v>
      </c>
    </row>
    <row r="22" spans="1:2" ht="15.75">
      <c r="A22" s="4" t="s">
        <v>118</v>
      </c>
      <c r="B22" s="5" t="s">
        <v>59</v>
      </c>
    </row>
    <row r="23" spans="1:2" ht="15.75">
      <c r="A23" s="4" t="s">
        <v>192</v>
      </c>
      <c r="B23" s="5" t="s">
        <v>203</v>
      </c>
    </row>
    <row r="24" spans="1:2" ht="15.75">
      <c r="A24" s="4" t="s">
        <v>117</v>
      </c>
      <c r="B24" s="5" t="s">
        <v>200</v>
      </c>
    </row>
    <row r="25" spans="1:2" ht="15.75">
      <c r="A25" s="4" t="s">
        <v>193</v>
      </c>
      <c r="B25" s="5" t="s">
        <v>144</v>
      </c>
    </row>
    <row r="26" spans="1:2" ht="15.75">
      <c r="A26" s="4" t="s">
        <v>115</v>
      </c>
      <c r="B26" s="5" t="s">
        <v>164</v>
      </c>
    </row>
    <row r="27" spans="1:2" ht="15.75">
      <c r="A27" s="4" t="s">
        <v>114</v>
      </c>
      <c r="B27" s="5" t="s">
        <v>165</v>
      </c>
    </row>
    <row r="28" spans="1:2" ht="15.75">
      <c r="A28" s="4" t="s">
        <v>116</v>
      </c>
      <c r="B28" s="5" t="s">
        <v>161</v>
      </c>
    </row>
    <row r="29" spans="1:2" ht="15.75">
      <c r="A29" s="4" t="s">
        <v>0</v>
      </c>
      <c r="B29" s="5" t="s">
        <v>10</v>
      </c>
    </row>
    <row r="30" spans="1:2" ht="15.75">
      <c r="A30" s="4" t="s">
        <v>6</v>
      </c>
      <c r="B30" s="5" t="s">
        <v>16</v>
      </c>
    </row>
    <row r="31" spans="1:2" ht="15.75">
      <c r="A31" s="4" t="s">
        <v>7</v>
      </c>
      <c r="B31" s="5" t="s">
        <v>23</v>
      </c>
    </row>
    <row r="32" spans="1:2" ht="15.75">
      <c r="A32" s="4" t="s">
        <v>22</v>
      </c>
      <c r="B32" s="5" t="s">
        <v>24</v>
      </c>
    </row>
    <row r="33" spans="1:2" ht="15.75">
      <c r="A33" s="4" t="s">
        <v>21</v>
      </c>
      <c r="B33" s="5" t="s">
        <v>25</v>
      </c>
    </row>
    <row r="34" spans="1:2" ht="15.75">
      <c r="A34" s="4" t="s">
        <v>172</v>
      </c>
      <c r="B34" s="5" t="s">
        <v>194</v>
      </c>
    </row>
    <row r="35" spans="1:2" ht="15.75">
      <c r="A35" s="4" t="s">
        <v>20</v>
      </c>
      <c r="B35" s="5" t="s">
        <v>195</v>
      </c>
    </row>
    <row r="36" spans="1:2" ht="15.75">
      <c r="A36" s="4" t="s">
        <v>173</v>
      </c>
      <c r="B36" s="5" t="s">
        <v>156</v>
      </c>
    </row>
    <row r="37" spans="1:2" ht="15.75">
      <c r="A37" s="4" t="s">
        <v>18</v>
      </c>
      <c r="B37" s="5" t="s">
        <v>26</v>
      </c>
    </row>
    <row r="38" spans="1:2" ht="15.75">
      <c r="A38" s="4" t="s">
        <v>17</v>
      </c>
      <c r="B38" s="5" t="s">
        <v>27</v>
      </c>
    </row>
    <row r="39" spans="1:2" ht="15.75">
      <c r="A39" s="4" t="s">
        <v>19</v>
      </c>
      <c r="B39" s="5" t="s">
        <v>29</v>
      </c>
    </row>
    <row r="40" spans="1:2" ht="15.75">
      <c r="A40" s="4" t="s">
        <v>5</v>
      </c>
      <c r="B40" s="5" t="s">
        <v>15</v>
      </c>
    </row>
    <row r="41" spans="1:2" ht="15.75">
      <c r="A41" s="4" t="s">
        <v>168</v>
      </c>
      <c r="B41" s="5" t="s">
        <v>169</v>
      </c>
    </row>
    <row r="42" spans="1:2" ht="15.75">
      <c r="A42" s="4" t="s">
        <v>4</v>
      </c>
      <c r="B42" s="5" t="s">
        <v>167</v>
      </c>
    </row>
    <row r="43" spans="1:2" ht="15.75">
      <c r="A43" s="4" t="s">
        <v>170</v>
      </c>
      <c r="B43" s="5" t="s">
        <v>171</v>
      </c>
    </row>
    <row r="44" spans="1:2" ht="15.75">
      <c r="A44" s="4" t="s">
        <v>2</v>
      </c>
      <c r="B44" s="5" t="s">
        <v>12</v>
      </c>
    </row>
    <row r="45" spans="1:2" ht="15.75">
      <c r="A45" s="4" t="s">
        <v>1</v>
      </c>
      <c r="B45" s="5" t="s">
        <v>11</v>
      </c>
    </row>
    <row r="46" spans="1:2" ht="15.75">
      <c r="A46" s="4" t="s">
        <v>3</v>
      </c>
      <c r="B46" s="5" t="s">
        <v>14</v>
      </c>
    </row>
    <row r="47" spans="1:2" ht="15.75">
      <c r="A47" s="4" t="s">
        <v>36</v>
      </c>
      <c r="B47" s="5" t="s">
        <v>55</v>
      </c>
    </row>
    <row r="48" spans="1:2" ht="15.75">
      <c r="A48" s="4" t="s">
        <v>42</v>
      </c>
      <c r="B48" s="5" t="s">
        <v>56</v>
      </c>
    </row>
    <row r="49" spans="1:2" ht="15.75">
      <c r="A49" s="4" t="s">
        <v>43</v>
      </c>
      <c r="B49" s="5" t="s">
        <v>57</v>
      </c>
    </row>
    <row r="50" spans="1:2" ht="15.75">
      <c r="A50" s="4" t="s">
        <v>44</v>
      </c>
      <c r="B50" s="5" t="s">
        <v>58</v>
      </c>
    </row>
    <row r="51" spans="1:2" ht="15.75">
      <c r="A51" s="4" t="s">
        <v>45</v>
      </c>
      <c r="B51" s="5" t="s">
        <v>59</v>
      </c>
    </row>
    <row r="52" spans="1:2" ht="15.75">
      <c r="A52" s="4" t="s">
        <v>176</v>
      </c>
      <c r="B52" s="5" t="s">
        <v>198</v>
      </c>
    </row>
    <row r="53" spans="1:2" ht="15.75">
      <c r="A53" s="4" t="s">
        <v>46</v>
      </c>
      <c r="B53" s="5" t="s">
        <v>199</v>
      </c>
    </row>
    <row r="54" spans="1:2" ht="15.75">
      <c r="A54" s="4" t="s">
        <v>177</v>
      </c>
      <c r="B54" s="5" t="s">
        <v>13</v>
      </c>
    </row>
    <row r="55" spans="1:2" ht="15.75">
      <c r="A55" s="4" t="s">
        <v>47</v>
      </c>
      <c r="B55" s="5" t="s">
        <v>60</v>
      </c>
    </row>
    <row r="56" spans="1:2" ht="15.75">
      <c r="A56" s="4" t="s">
        <v>48</v>
      </c>
      <c r="B56" s="5" t="s">
        <v>61</v>
      </c>
    </row>
    <row r="57" spans="1:2" ht="15.75">
      <c r="A57" s="4" t="s">
        <v>49</v>
      </c>
      <c r="B57" s="5" t="s">
        <v>63</v>
      </c>
    </row>
    <row r="58" spans="1:2" ht="15.75">
      <c r="A58" s="4" t="s">
        <v>50</v>
      </c>
      <c r="B58" s="5" t="s">
        <v>64</v>
      </c>
    </row>
    <row r="59" spans="1:2" ht="15.75">
      <c r="A59" s="4" t="s">
        <v>174</v>
      </c>
      <c r="B59" s="5" t="s">
        <v>196</v>
      </c>
    </row>
    <row r="60" spans="1:2" ht="15.75">
      <c r="A60" s="4" t="s">
        <v>51</v>
      </c>
      <c r="B60" s="5" t="s">
        <v>197</v>
      </c>
    </row>
    <row r="61" spans="1:2" ht="15.75">
      <c r="A61" s="4" t="s">
        <v>175</v>
      </c>
      <c r="B61" s="5" t="s">
        <v>160</v>
      </c>
    </row>
    <row r="62" spans="1:2" ht="15.75">
      <c r="A62" s="4" t="s">
        <v>52</v>
      </c>
      <c r="B62" s="5" t="s">
        <v>65</v>
      </c>
    </row>
    <row r="63" spans="1:2" ht="15.75">
      <c r="A63" s="4" t="s">
        <v>53</v>
      </c>
      <c r="B63" s="5" t="s">
        <v>66</v>
      </c>
    </row>
    <row r="64" spans="1:2" ht="15.75">
      <c r="A64" s="4" t="s">
        <v>54</v>
      </c>
      <c r="B64" s="5" t="s">
        <v>68</v>
      </c>
    </row>
    <row r="65" spans="1:2" ht="15.75">
      <c r="A65" s="4" t="s">
        <v>37</v>
      </c>
      <c r="B65" s="5" t="s">
        <v>120</v>
      </c>
    </row>
    <row r="66" spans="1:2" ht="15.75">
      <c r="A66" s="4" t="s">
        <v>74</v>
      </c>
      <c r="B66" s="5" t="s">
        <v>121</v>
      </c>
    </row>
    <row r="67" spans="1:2" ht="15.75">
      <c r="A67" s="4" t="s">
        <v>73</v>
      </c>
      <c r="B67" s="5" t="s">
        <v>15</v>
      </c>
    </row>
    <row r="68" spans="1:2" ht="15.75">
      <c r="A68" s="4" t="s">
        <v>178</v>
      </c>
      <c r="B68" s="5" t="s">
        <v>200</v>
      </c>
    </row>
    <row r="69" spans="1:2" ht="15.75">
      <c r="A69" s="4" t="s">
        <v>72</v>
      </c>
      <c r="B69" s="5" t="s">
        <v>201</v>
      </c>
    </row>
    <row r="70" spans="1:2" ht="15.75">
      <c r="A70" s="4" t="s">
        <v>179</v>
      </c>
      <c r="B70" s="5" t="s">
        <v>28</v>
      </c>
    </row>
    <row r="71" spans="1:2" ht="15.75">
      <c r="A71" s="4" t="s">
        <v>70</v>
      </c>
      <c r="B71" s="5" t="s">
        <v>122</v>
      </c>
    </row>
    <row r="72" spans="1:2" ht="15.75">
      <c r="A72" s="4" t="s">
        <v>69</v>
      </c>
      <c r="B72" s="5" t="s">
        <v>123</v>
      </c>
    </row>
    <row r="73" spans="1:2" ht="15.75">
      <c r="A73" s="4" t="s">
        <v>71</v>
      </c>
      <c r="B73" s="5" t="s">
        <v>125</v>
      </c>
    </row>
    <row r="74" spans="1:2" ht="15.75">
      <c r="A74" s="4" t="s">
        <v>38</v>
      </c>
      <c r="B74" s="5" t="s">
        <v>126</v>
      </c>
    </row>
    <row r="75" spans="1:2" ht="15.75">
      <c r="A75" s="4" t="s">
        <v>80</v>
      </c>
      <c r="B75" s="5" t="s">
        <v>127</v>
      </c>
    </row>
    <row r="76" spans="1:2" ht="15.75">
      <c r="A76" s="4" t="s">
        <v>87</v>
      </c>
      <c r="B76" s="5" t="s">
        <v>128</v>
      </c>
    </row>
    <row r="77" spans="1:2" ht="15.75">
      <c r="A77" s="4" t="s">
        <v>86</v>
      </c>
      <c r="B77" s="5" t="s">
        <v>129</v>
      </c>
    </row>
    <row r="78" spans="1:2" ht="15.75">
      <c r="A78" s="4" t="s">
        <v>85</v>
      </c>
      <c r="B78" s="5" t="s">
        <v>64</v>
      </c>
    </row>
    <row r="79" spans="1:2" ht="15.75">
      <c r="A79" s="4" t="s">
        <v>182</v>
      </c>
      <c r="B79" s="5" t="s">
        <v>195</v>
      </c>
    </row>
    <row r="80" spans="1:2" ht="15.75">
      <c r="A80" s="4" t="s">
        <v>84</v>
      </c>
      <c r="B80" s="5" t="s">
        <v>203</v>
      </c>
    </row>
    <row r="81" spans="1:2" ht="15.75">
      <c r="A81" s="4" t="s">
        <v>183</v>
      </c>
      <c r="B81" s="5" t="s">
        <v>62</v>
      </c>
    </row>
    <row r="82" spans="1:2" ht="15.75">
      <c r="A82" s="4" t="s">
        <v>82</v>
      </c>
      <c r="B82" s="5" t="s">
        <v>130</v>
      </c>
    </row>
    <row r="83" spans="1:2" ht="15.75">
      <c r="A83" s="4" t="s">
        <v>81</v>
      </c>
      <c r="B83" s="5" t="s">
        <v>131</v>
      </c>
    </row>
    <row r="84" spans="1:2" ht="15.75">
      <c r="A84" s="4" t="s">
        <v>83</v>
      </c>
      <c r="B84" s="5" t="s">
        <v>133</v>
      </c>
    </row>
    <row r="85" spans="1:2" ht="15.75">
      <c r="A85" s="4" t="s">
        <v>79</v>
      </c>
      <c r="B85" s="5" t="s">
        <v>25</v>
      </c>
    </row>
    <row r="86" spans="1:2" ht="15.75">
      <c r="A86" s="4" t="s">
        <v>180</v>
      </c>
      <c r="B86" s="5" t="s">
        <v>167</v>
      </c>
    </row>
    <row r="87" spans="1:2" ht="15.75">
      <c r="A87" s="4" t="s">
        <v>78</v>
      </c>
      <c r="B87" s="5" t="s">
        <v>202</v>
      </c>
    </row>
    <row r="88" spans="1:2" ht="15.75">
      <c r="A88" s="4" t="s">
        <v>181</v>
      </c>
      <c r="B88" s="5" t="s">
        <v>67</v>
      </c>
    </row>
    <row r="89" spans="1:2" ht="15.75">
      <c r="A89" s="4" t="s">
        <v>76</v>
      </c>
      <c r="B89" s="5" t="s">
        <v>134</v>
      </c>
    </row>
    <row r="90" spans="1:2" ht="15.75">
      <c r="A90" s="4" t="s">
        <v>75</v>
      </c>
      <c r="B90" s="5" t="s">
        <v>135</v>
      </c>
    </row>
    <row r="91" spans="1:2" ht="15.75">
      <c r="A91" s="4" t="s">
        <v>77</v>
      </c>
      <c r="B91" s="5" t="s">
        <v>137</v>
      </c>
    </row>
    <row r="92" spans="1:2" ht="15.75">
      <c r="A92" s="4" t="s">
        <v>39</v>
      </c>
      <c r="B92" s="5" t="s">
        <v>138</v>
      </c>
    </row>
    <row r="93" spans="1:2" ht="15.75">
      <c r="A93" s="4" t="s">
        <v>93</v>
      </c>
      <c r="B93" s="5" t="s">
        <v>139</v>
      </c>
    </row>
    <row r="94" spans="1:2" ht="15.75">
      <c r="A94" s="4" t="s">
        <v>100</v>
      </c>
      <c r="B94" s="5" t="s">
        <v>140</v>
      </c>
    </row>
    <row r="95" spans="1:2" ht="15.75">
      <c r="A95" s="4" t="s">
        <v>99</v>
      </c>
      <c r="B95" s="5" t="s">
        <v>141</v>
      </c>
    </row>
    <row r="96" spans="1:2" ht="15.75">
      <c r="A96" s="4" t="s">
        <v>98</v>
      </c>
      <c r="B96" s="5" t="s">
        <v>15</v>
      </c>
    </row>
    <row r="97" spans="1:2" ht="15.75">
      <c r="A97" s="4" t="s">
        <v>186</v>
      </c>
      <c r="B97" s="5" t="s">
        <v>199</v>
      </c>
    </row>
    <row r="98" spans="1:2" ht="15.75">
      <c r="A98" s="4" t="s">
        <v>97</v>
      </c>
      <c r="B98" s="5" t="s">
        <v>194</v>
      </c>
    </row>
    <row r="99" spans="1:2" ht="15.75">
      <c r="A99" s="4" t="s">
        <v>187</v>
      </c>
      <c r="B99" s="5" t="s">
        <v>136</v>
      </c>
    </row>
    <row r="100" spans="1:2" ht="15.75">
      <c r="A100" s="4" t="s">
        <v>95</v>
      </c>
      <c r="B100" s="5" t="s">
        <v>142</v>
      </c>
    </row>
    <row r="101" spans="1:2" ht="15.75">
      <c r="A101" s="4" t="s">
        <v>94</v>
      </c>
      <c r="B101" s="5" t="s">
        <v>143</v>
      </c>
    </row>
    <row r="102" spans="1:2" ht="15.75">
      <c r="A102" s="4" t="s">
        <v>96</v>
      </c>
      <c r="B102" s="5" t="s">
        <v>145</v>
      </c>
    </row>
    <row r="103" spans="1:2" ht="15.75">
      <c r="A103" s="4" t="s">
        <v>92</v>
      </c>
      <c r="B103" s="5" t="s">
        <v>59</v>
      </c>
    </row>
    <row r="104" spans="1:2" ht="15.75">
      <c r="A104" s="4" t="s">
        <v>184</v>
      </c>
      <c r="B104" s="5" t="s">
        <v>197</v>
      </c>
    </row>
    <row r="105" spans="1:2" ht="15.75">
      <c r="A105" s="4" t="s">
        <v>91</v>
      </c>
      <c r="B105" s="5" t="s">
        <v>169</v>
      </c>
    </row>
    <row r="106" spans="1:2" ht="15.75">
      <c r="A106" s="4" t="s">
        <v>185</v>
      </c>
      <c r="B106" s="5" t="s">
        <v>124</v>
      </c>
    </row>
    <row r="107" spans="1:2" ht="15.75">
      <c r="A107" s="4" t="s">
        <v>89</v>
      </c>
      <c r="B107" s="5" t="s">
        <v>146</v>
      </c>
    </row>
    <row r="108" spans="1:2" ht="15.75">
      <c r="A108" s="4" t="s">
        <v>88</v>
      </c>
      <c r="B108" s="5" t="s">
        <v>147</v>
      </c>
    </row>
    <row r="109" spans="1:2" ht="15.75">
      <c r="A109" s="4" t="s">
        <v>90</v>
      </c>
      <c r="B109" s="5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H54"/>
  <sheetViews>
    <sheetView showGridLines="0" tabSelected="1" zoomScale="75" zoomScaleNormal="75" workbookViewId="0" topLeftCell="A1">
      <pane ySplit="10" topLeftCell="BM40" activePane="bottomLeft" state="frozen"/>
      <selection pane="topLeft" activeCell="A1" sqref="A1"/>
      <selection pane="bottomLeft" activeCell="X41" sqref="X41"/>
    </sheetView>
  </sheetViews>
  <sheetFormatPr defaultColWidth="11.421875" defaultRowHeight="12.75"/>
  <cols>
    <col min="1" max="1" width="4.7109375" style="0" customWidth="1"/>
    <col min="2" max="6" width="2.7109375" style="0" customWidth="1"/>
    <col min="7" max="8" width="4.7109375" style="0" customWidth="1"/>
    <col min="9" max="16" width="2.7109375" style="0" customWidth="1"/>
    <col min="17" max="18" width="4.7109375" style="0" customWidth="1"/>
    <col min="19" max="23" width="2.7109375" style="0" customWidth="1"/>
    <col min="24" max="25" width="4.7109375" style="0" customWidth="1"/>
    <col min="26" max="33" width="2.7109375" style="0" customWidth="1"/>
    <col min="34" max="34" width="4.7109375" style="0" customWidth="1"/>
  </cols>
  <sheetData>
    <row r="1" spans="1:34" ht="30.75" thickBot="1">
      <c r="A1" s="40" t="s">
        <v>228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2"/>
    </row>
    <row r="2" ht="13.5" thickBot="1"/>
    <row r="3" spans="1:34" ht="98.25" customHeight="1" thickBot="1">
      <c r="A3" s="6"/>
      <c r="B3" s="44">
        <v>2</v>
      </c>
      <c r="C3" s="45"/>
      <c r="D3" s="6"/>
      <c r="E3" s="44">
        <v>4</v>
      </c>
      <c r="F3" s="45"/>
      <c r="G3" s="6"/>
      <c r="H3" s="6"/>
      <c r="I3" s="44">
        <v>7</v>
      </c>
      <c r="J3" s="45"/>
      <c r="K3" s="6"/>
      <c r="L3" s="44">
        <v>9</v>
      </c>
      <c r="M3" s="45"/>
      <c r="N3" s="6"/>
      <c r="O3" s="44">
        <v>11</v>
      </c>
      <c r="P3" s="45"/>
      <c r="Q3" s="6"/>
      <c r="R3" s="6"/>
      <c r="S3" s="44">
        <v>14</v>
      </c>
      <c r="T3" s="45"/>
      <c r="U3" s="6"/>
      <c r="V3" s="44">
        <v>16</v>
      </c>
      <c r="W3" s="45"/>
      <c r="X3" s="6"/>
      <c r="Y3" s="6"/>
      <c r="Z3" s="44">
        <v>19</v>
      </c>
      <c r="AA3" s="45"/>
      <c r="AB3" s="6"/>
      <c r="AC3" s="44">
        <v>21</v>
      </c>
      <c r="AD3" s="45"/>
      <c r="AE3" s="6"/>
      <c r="AF3" s="44">
        <v>23</v>
      </c>
      <c r="AG3" s="45"/>
      <c r="AH3" s="6"/>
    </row>
    <row r="4" spans="1:34" ht="66" customHeight="1" thickBot="1">
      <c r="A4" s="46">
        <v>1</v>
      </c>
      <c r="B4" s="47"/>
      <c r="C4" s="46">
        <v>3</v>
      </c>
      <c r="D4" s="48"/>
      <c r="E4" s="49"/>
      <c r="F4" s="50">
        <v>5</v>
      </c>
      <c r="G4" s="49"/>
      <c r="H4" s="46">
        <v>6</v>
      </c>
      <c r="I4" s="47"/>
      <c r="J4" s="46">
        <v>8</v>
      </c>
      <c r="K4" s="48"/>
      <c r="L4" s="49"/>
      <c r="M4" s="46">
        <v>10</v>
      </c>
      <c r="N4" s="48"/>
      <c r="O4" s="49"/>
      <c r="P4" s="50">
        <v>12</v>
      </c>
      <c r="Q4" s="49"/>
      <c r="R4" s="46">
        <v>13</v>
      </c>
      <c r="S4" s="47"/>
      <c r="T4" s="46">
        <v>15</v>
      </c>
      <c r="U4" s="48"/>
      <c r="V4" s="49"/>
      <c r="W4" s="50">
        <v>17</v>
      </c>
      <c r="X4" s="49"/>
      <c r="Y4" s="46">
        <v>18</v>
      </c>
      <c r="Z4" s="47"/>
      <c r="AA4" s="46">
        <v>20</v>
      </c>
      <c r="AB4" s="48"/>
      <c r="AC4" s="49"/>
      <c r="AD4" s="46">
        <v>22</v>
      </c>
      <c r="AE4" s="48"/>
      <c r="AF4" s="49"/>
      <c r="AG4" s="50">
        <v>24</v>
      </c>
      <c r="AH4" s="49"/>
    </row>
    <row r="5" spans="1:34" ht="12.75" customHeight="1">
      <c r="A5" s="43" t="s">
        <v>0</v>
      </c>
      <c r="B5" s="36"/>
      <c r="C5" s="36" t="s">
        <v>36</v>
      </c>
      <c r="D5" s="36"/>
      <c r="E5" s="36"/>
      <c r="F5" s="36" t="s">
        <v>37</v>
      </c>
      <c r="G5" s="36"/>
      <c r="H5" s="36" t="s">
        <v>38</v>
      </c>
      <c r="I5" s="36"/>
      <c r="J5" s="36" t="s">
        <v>39</v>
      </c>
      <c r="K5" s="36"/>
      <c r="L5" s="36"/>
      <c r="M5" s="36" t="s">
        <v>40</v>
      </c>
      <c r="N5" s="36"/>
      <c r="O5" s="36"/>
      <c r="P5" s="36" t="s">
        <v>41</v>
      </c>
      <c r="Q5" s="36"/>
      <c r="R5" s="36" t="s">
        <v>0</v>
      </c>
      <c r="S5" s="36"/>
      <c r="T5" s="36" t="s">
        <v>36</v>
      </c>
      <c r="U5" s="36"/>
      <c r="V5" s="36"/>
      <c r="W5" s="36" t="s">
        <v>37</v>
      </c>
      <c r="X5" s="36"/>
      <c r="Y5" s="36" t="s">
        <v>38</v>
      </c>
      <c r="Z5" s="36"/>
      <c r="AA5" s="36" t="s">
        <v>39</v>
      </c>
      <c r="AB5" s="36"/>
      <c r="AC5" s="36"/>
      <c r="AD5" s="36" t="s">
        <v>40</v>
      </c>
      <c r="AE5" s="36"/>
      <c r="AF5" s="36"/>
      <c r="AG5" s="36" t="s">
        <v>41</v>
      </c>
      <c r="AH5" s="37"/>
    </row>
    <row r="6" spans="1:34" ht="12.75" customHeight="1">
      <c r="A6" s="3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</row>
    <row r="7" spans="1:34" ht="12.75" customHeight="1">
      <c r="A7" s="3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4" ht="12.75" customHeight="1">
      <c r="A8" s="38" t="s">
        <v>166</v>
      </c>
      <c r="B8" s="32"/>
      <c r="C8" s="32" t="s">
        <v>229</v>
      </c>
      <c r="D8" s="32"/>
      <c r="E8" s="32"/>
      <c r="F8" s="32" t="s">
        <v>230</v>
      </c>
      <c r="G8" s="32"/>
      <c r="H8" s="32" t="s">
        <v>231</v>
      </c>
      <c r="I8" s="32"/>
      <c r="J8" s="32" t="s">
        <v>232</v>
      </c>
      <c r="K8" s="32"/>
      <c r="L8" s="32"/>
      <c r="M8" s="32" t="s">
        <v>233</v>
      </c>
      <c r="N8" s="32"/>
      <c r="O8" s="32"/>
      <c r="P8" s="32" t="s">
        <v>234</v>
      </c>
      <c r="Q8" s="32"/>
      <c r="R8" s="32" t="s">
        <v>166</v>
      </c>
      <c r="S8" s="32"/>
      <c r="T8" s="32" t="s">
        <v>229</v>
      </c>
      <c r="U8" s="32"/>
      <c r="V8" s="32"/>
      <c r="W8" s="32" t="s">
        <v>230</v>
      </c>
      <c r="X8" s="32"/>
      <c r="Y8" s="32" t="s">
        <v>231</v>
      </c>
      <c r="Z8" s="32"/>
      <c r="AA8" s="32" t="s">
        <v>232</v>
      </c>
      <c r="AB8" s="32"/>
      <c r="AC8" s="32"/>
      <c r="AD8" s="32" t="s">
        <v>233</v>
      </c>
      <c r="AE8" s="32"/>
      <c r="AF8" s="32"/>
      <c r="AG8" s="32" t="s">
        <v>234</v>
      </c>
      <c r="AH8" s="33"/>
    </row>
    <row r="9" spans="1:34" ht="12.75" customHeight="1">
      <c r="A9" s="3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12.75" customHeight="1" thickBo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</row>
    <row r="13" ht="18">
      <c r="A13" s="7" t="s">
        <v>235</v>
      </c>
    </row>
    <row r="14" ht="18">
      <c r="A14" s="7"/>
    </row>
    <row r="15" ht="18">
      <c r="A15" s="7" t="s">
        <v>236</v>
      </c>
    </row>
    <row r="16" ht="18">
      <c r="A16" s="7" t="s">
        <v>238</v>
      </c>
    </row>
    <row r="17" ht="18">
      <c r="A17" s="7" t="s">
        <v>239</v>
      </c>
    </row>
    <row r="18" ht="18">
      <c r="A18" s="7" t="s">
        <v>240</v>
      </c>
    </row>
    <row r="19" ht="18">
      <c r="A19" s="7" t="s">
        <v>241</v>
      </c>
    </row>
    <row r="20" ht="18">
      <c r="A20" s="7"/>
    </row>
    <row r="21" ht="18">
      <c r="A21" s="7" t="s">
        <v>237</v>
      </c>
    </row>
    <row r="22" ht="18">
      <c r="A22" s="7" t="s">
        <v>205</v>
      </c>
    </row>
    <row r="23" spans="1:14" ht="18">
      <c r="A23" s="8" t="s">
        <v>31</v>
      </c>
      <c r="B23" s="9"/>
      <c r="C23" s="9"/>
      <c r="D23" s="9"/>
      <c r="E23" s="9"/>
      <c r="F23" s="9"/>
      <c r="G23" s="9"/>
      <c r="H23" s="10"/>
      <c r="I23" s="26" t="s">
        <v>206</v>
      </c>
      <c r="J23" s="51"/>
      <c r="K23" s="51"/>
      <c r="L23" s="51"/>
      <c r="M23" s="51"/>
      <c r="N23" s="29"/>
    </row>
    <row r="24" spans="1:14" ht="18">
      <c r="A24" s="8" t="s">
        <v>207</v>
      </c>
      <c r="B24" s="9"/>
      <c r="C24" s="9"/>
      <c r="D24" s="9"/>
      <c r="E24" s="9"/>
      <c r="F24" s="9"/>
      <c r="G24" s="9"/>
      <c r="H24" s="10"/>
      <c r="I24" s="26" t="s">
        <v>208</v>
      </c>
      <c r="J24" s="51"/>
      <c r="K24" s="51"/>
      <c r="L24" s="51"/>
      <c r="M24" s="51"/>
      <c r="N24" s="29"/>
    </row>
    <row r="25" spans="1:14" ht="18">
      <c r="A25" s="8" t="s">
        <v>32</v>
      </c>
      <c r="B25" s="9"/>
      <c r="C25" s="9"/>
      <c r="D25" s="9"/>
      <c r="E25" s="9"/>
      <c r="F25" s="9"/>
      <c r="G25" s="9"/>
      <c r="H25" s="10"/>
      <c r="I25" s="26" t="s">
        <v>209</v>
      </c>
      <c r="J25" s="51"/>
      <c r="K25" s="51"/>
      <c r="L25" s="51"/>
      <c r="M25" s="51"/>
      <c r="N25" s="29"/>
    </row>
    <row r="26" spans="1:14" ht="18">
      <c r="A26" s="8" t="s">
        <v>210</v>
      </c>
      <c r="B26" s="9"/>
      <c r="C26" s="9"/>
      <c r="D26" s="9"/>
      <c r="E26" s="9"/>
      <c r="F26" s="9"/>
      <c r="G26" s="9"/>
      <c r="H26" s="10"/>
      <c r="I26" s="26" t="s">
        <v>211</v>
      </c>
      <c r="J26" s="51"/>
      <c r="K26" s="51"/>
      <c r="L26" s="51"/>
      <c r="M26" s="51"/>
      <c r="N26" s="29"/>
    </row>
    <row r="27" spans="1:14" ht="18">
      <c r="A27" s="8" t="s">
        <v>212</v>
      </c>
      <c r="B27" s="9"/>
      <c r="C27" s="9"/>
      <c r="D27" s="9"/>
      <c r="E27" s="9"/>
      <c r="F27" s="9"/>
      <c r="G27" s="9"/>
      <c r="H27" s="10"/>
      <c r="I27" s="26" t="s">
        <v>213</v>
      </c>
      <c r="J27" s="51"/>
      <c r="K27" s="51"/>
      <c r="L27" s="51"/>
      <c r="M27" s="51"/>
      <c r="N27" s="29"/>
    </row>
    <row r="28" spans="1:14" ht="18">
      <c r="A28" s="8" t="s">
        <v>214</v>
      </c>
      <c r="B28" s="9"/>
      <c r="C28" s="9"/>
      <c r="D28" s="9"/>
      <c r="E28" s="9"/>
      <c r="F28" s="9"/>
      <c r="G28" s="9"/>
      <c r="H28" s="10"/>
      <c r="I28" s="26" t="s">
        <v>215</v>
      </c>
      <c r="J28" s="51"/>
      <c r="K28" s="51"/>
      <c r="L28" s="51"/>
      <c r="M28" s="51"/>
      <c r="N28" s="29"/>
    </row>
    <row r="29" spans="1:14" ht="18">
      <c r="A29" s="8" t="s">
        <v>216</v>
      </c>
      <c r="B29" s="9"/>
      <c r="C29" s="9"/>
      <c r="D29" s="9"/>
      <c r="E29" s="9"/>
      <c r="F29" s="9"/>
      <c r="G29" s="9"/>
      <c r="H29" s="10"/>
      <c r="I29" s="26" t="s">
        <v>217</v>
      </c>
      <c r="J29" s="51"/>
      <c r="K29" s="51"/>
      <c r="L29" s="51"/>
      <c r="M29" s="51"/>
      <c r="N29" s="29"/>
    </row>
    <row r="30" spans="1:14" ht="18">
      <c r="A30" s="8" t="s">
        <v>33</v>
      </c>
      <c r="B30" s="9"/>
      <c r="C30" s="9"/>
      <c r="D30" s="9"/>
      <c r="E30" s="9"/>
      <c r="F30" s="9"/>
      <c r="G30" s="9"/>
      <c r="H30" s="10"/>
      <c r="I30" s="26" t="s">
        <v>218</v>
      </c>
      <c r="J30" s="51"/>
      <c r="K30" s="51"/>
      <c r="L30" s="51"/>
      <c r="M30" s="51"/>
      <c r="N30" s="29"/>
    </row>
    <row r="31" spans="1:14" ht="18">
      <c r="A31" s="8" t="s">
        <v>219</v>
      </c>
      <c r="B31" s="9"/>
      <c r="C31" s="9"/>
      <c r="D31" s="9"/>
      <c r="E31" s="9"/>
      <c r="F31" s="9"/>
      <c r="G31" s="9"/>
      <c r="H31" s="10"/>
      <c r="I31" s="26" t="s">
        <v>220</v>
      </c>
      <c r="J31" s="51"/>
      <c r="K31" s="51"/>
      <c r="L31" s="51"/>
      <c r="M31" s="51"/>
      <c r="N31" s="29"/>
    </row>
    <row r="32" spans="1:14" ht="18">
      <c r="A32" s="8" t="s">
        <v>34</v>
      </c>
      <c r="B32" s="9"/>
      <c r="C32" s="9"/>
      <c r="D32" s="9"/>
      <c r="E32" s="9"/>
      <c r="F32" s="9"/>
      <c r="G32" s="9"/>
      <c r="H32" s="10"/>
      <c r="I32" s="26" t="s">
        <v>221</v>
      </c>
      <c r="J32" s="51"/>
      <c r="K32" s="51"/>
      <c r="L32" s="51"/>
      <c r="M32" s="51"/>
      <c r="N32" s="29"/>
    </row>
    <row r="33" spans="1:14" ht="18">
      <c r="A33" s="8" t="s">
        <v>35</v>
      </c>
      <c r="B33" s="9"/>
      <c r="C33" s="9"/>
      <c r="D33" s="9"/>
      <c r="E33" s="9"/>
      <c r="F33" s="9"/>
      <c r="G33" s="9"/>
      <c r="H33" s="10"/>
      <c r="I33" s="26">
        <v>6</v>
      </c>
      <c r="J33" s="51"/>
      <c r="K33" s="51"/>
      <c r="L33" s="51"/>
      <c r="M33" s="51"/>
      <c r="N33" s="29"/>
    </row>
    <row r="34" ht="18">
      <c r="A34" s="7"/>
    </row>
    <row r="35" ht="18">
      <c r="A35" s="7" t="s">
        <v>242</v>
      </c>
    </row>
    <row r="36" spans="1:26" ht="18">
      <c r="A36" s="8" t="s">
        <v>222</v>
      </c>
      <c r="B36" s="9"/>
      <c r="C36" s="9"/>
      <c r="D36" s="9"/>
      <c r="E36" s="9"/>
      <c r="F36" s="9"/>
      <c r="G36" s="9"/>
      <c r="H36" s="10"/>
      <c r="I36" s="8" t="s">
        <v>223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</row>
    <row r="37" spans="1:26" ht="18">
      <c r="A37" s="8" t="s">
        <v>224</v>
      </c>
      <c r="B37" s="9"/>
      <c r="C37" s="9"/>
      <c r="D37" s="9"/>
      <c r="E37" s="9"/>
      <c r="F37" s="9"/>
      <c r="G37" s="9"/>
      <c r="H37" s="10"/>
      <c r="I37" s="8" t="s">
        <v>225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</row>
    <row r="38" spans="1:26" ht="18">
      <c r="A38" s="8" t="s">
        <v>226</v>
      </c>
      <c r="B38" s="9"/>
      <c r="C38" s="9"/>
      <c r="D38" s="9"/>
      <c r="E38" s="9"/>
      <c r="F38" s="9"/>
      <c r="G38" s="9"/>
      <c r="H38" s="10"/>
      <c r="I38" s="8" t="s">
        <v>227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  <row r="39" ht="18">
      <c r="A39" s="7"/>
    </row>
    <row r="40" ht="10.5" customHeight="1" thickBot="1">
      <c r="A40" s="7"/>
    </row>
    <row r="41" spans="1:24" ht="18.75" thickBot="1">
      <c r="A41" s="7" t="s">
        <v>252</v>
      </c>
      <c r="X41" s="14" t="s">
        <v>0</v>
      </c>
    </row>
    <row r="42" ht="11.25" customHeight="1">
      <c r="A42" s="7"/>
    </row>
    <row r="43" s="7" customFormat="1" ht="18">
      <c r="A43" s="7" t="str">
        <f>"Les accords en théorie mathématique simple exemple avec "&amp;$X$41</f>
        <v>Les accords en théorie mathématique simple exemple avec C</v>
      </c>
    </row>
    <row r="44" s="7" customFormat="1" ht="18">
      <c r="A44" s="7" t="s">
        <v>243</v>
      </c>
    </row>
    <row r="45" spans="1:34" s="7" customFormat="1" ht="18">
      <c r="A45" s="8" t="s">
        <v>30</v>
      </c>
      <c r="B45" s="11"/>
      <c r="C45" s="11"/>
      <c r="D45" s="11"/>
      <c r="E45" s="11"/>
      <c r="F45" s="11"/>
      <c r="G45" s="12"/>
      <c r="H45" s="16" t="s">
        <v>245</v>
      </c>
      <c r="I45" s="11"/>
      <c r="J45" s="11"/>
      <c r="K45" s="8" t="s">
        <v>244</v>
      </c>
      <c r="L45" s="11"/>
      <c r="M45" s="11"/>
      <c r="N45" s="11"/>
      <c r="O45" s="11"/>
      <c r="P45" s="11"/>
      <c r="Q45" s="11"/>
      <c r="R45" s="12"/>
      <c r="S45" s="8" t="str">
        <f>"Notes jouées : "&amp;$X$41</f>
        <v>Notes jouées : C</v>
      </c>
      <c r="T45" s="11"/>
      <c r="U45" s="11"/>
      <c r="V45" s="11"/>
      <c r="W45" s="11"/>
      <c r="X45" s="11"/>
      <c r="Y45" s="11"/>
      <c r="Z45" s="12"/>
      <c r="AA45" s="8" t="str">
        <f>"N° jouées : "&amp;$X$41</f>
        <v>N° jouées : C</v>
      </c>
      <c r="AB45" s="11"/>
      <c r="AC45" s="11"/>
      <c r="AD45" s="11"/>
      <c r="AE45" s="11"/>
      <c r="AF45" s="11"/>
      <c r="AG45" s="11"/>
      <c r="AH45" s="12"/>
    </row>
    <row r="46" spans="1:34" s="7" customFormat="1" ht="18">
      <c r="A46" s="8" t="s">
        <v>246</v>
      </c>
      <c r="B46" s="13"/>
      <c r="C46" s="11"/>
      <c r="D46" s="11"/>
      <c r="E46" s="11"/>
      <c r="F46" s="11"/>
      <c r="G46" s="12"/>
      <c r="H46" s="16" t="str">
        <f>X$41&amp;""</f>
        <v>C</v>
      </c>
      <c r="I46" s="11"/>
      <c r="J46" s="11"/>
      <c r="K46" s="30">
        <v>1</v>
      </c>
      <c r="L46" s="31"/>
      <c r="M46" s="31">
        <v>5</v>
      </c>
      <c r="N46" s="31"/>
      <c r="O46" s="31">
        <v>8</v>
      </c>
      <c r="P46" s="31"/>
      <c r="Q46" s="17"/>
      <c r="R46" s="15"/>
      <c r="S46" s="26" t="str">
        <f>IF(K46="","",IF(MATCH($X$41,{"A";"A#";"B";"C";"C#";"D";"D#";"E";"F";"F#";"G";"G#"})&lt;4,INDEX({"C";"C#";"D";"D#";"E";"F";"F#";"G";"G#";"A";"A#";"B";"C";"C#";"D";"D#";"E";"F";"F#";"G";"G#";"A";"A#";"B"},K46+(MATCH($X$41,{"A";"A#";"B";"C";"C#";"D";"D#";"E";"F";"F#";"G";"G#"})+8)),INDEX({"C";"C#";"D";"D#";"E";"F";"F#";"G";"G#";"A";"A#";"B";"C";"C#";"D";"D#";"E";"F";"F#";"G";"G#";"A";"A#";"B"},K46+(MATCH($X$41,{"A";"A#";"B";"C";"C#";"D";"D#";"E";"F";"F#";"G";"G#"})-4))))</f>
        <v>C</v>
      </c>
      <c r="T46" s="27"/>
      <c r="U46" s="28" t="str">
        <f>IF(M46="","",IF(MATCH($X$41,{"A";"A#";"B";"C";"C#";"D";"D#";"E";"F";"F#";"G";"G#"})&lt;4,INDEX({"C";"C#";"D";"D#";"E";"F";"F#";"G";"G#";"A";"A#";"B";"C";"C#";"D";"D#";"E";"F";"F#";"G";"G#";"A";"A#";"B"},M46+(MATCH($X$41,{"A";"A#";"B";"C";"C#";"D";"D#";"E";"F";"F#";"G";"G#"})+8)),INDEX({"C";"C#";"D";"D#";"E";"F";"F#";"G";"G#";"A";"A#";"B";"C";"C#";"D";"D#";"E";"F";"F#";"G";"G#";"A";"A#";"B"},M46+(MATCH($X$41,{"A";"A#";"B";"C";"C#";"D";"D#";"E";"F";"F#";"G";"G#"})-4))))</f>
        <v>E</v>
      </c>
      <c r="V46" s="27"/>
      <c r="W46" s="28" t="str">
        <f>IF(O46="","",IF(MATCH($X$41,{"A";"A#";"B";"C";"C#";"D";"D#";"E";"F";"F#";"G";"G#"})&lt;4,INDEX({"C";"C#";"D";"D#";"E";"F";"F#";"G";"G#";"A";"A#";"B";"C";"C#";"D";"D#";"E";"F";"F#";"G";"G#";"A";"A#";"B"},O46+(MATCH($X$41,{"A";"A#";"B";"C";"C#";"D";"D#";"E";"F";"F#";"G";"G#"})+8)),INDEX({"C";"C#";"D";"D#";"E";"F";"F#";"G";"G#";"A";"A#";"B";"C";"C#";"D";"D#";"E";"F";"F#";"G";"G#";"A";"A#";"B"},O46+(MATCH($X$41,{"A";"A#";"B";"C";"C#";"D";"D#";"E";"F";"F#";"G";"G#"})-4))))</f>
        <v>G</v>
      </c>
      <c r="X46" s="27"/>
      <c r="Y46" s="28">
        <f>IF(Q46="","",IF(MATCH($X$41,{"A";"A#";"B";"C";"C#";"D";"D#";"E";"F";"F#";"G";"G#"})&lt;4,INDEX({"C";"C#";"D";"D#";"E";"F";"F#";"G";"G#";"A";"A#";"B";"C";"C#";"D";"D#";"E";"F";"F#";"G";"G#";"A";"A#";"B"},Q46+(MATCH($X$41,{"A";"A#";"B";"C";"C#";"D";"D#";"E";"F";"F#";"G";"G#"})+8)),INDEX({"C";"C#";"D";"D#";"E";"F";"F#";"G";"G#";"A";"A#";"B";"C";"C#";"D";"D#";"E";"F";"F#";"G";"G#";"A";"A#";"B"},Q46+(MATCH($X$41,{"A";"A#";"B";"C";"C#";"D";"D#";"E";"F";"F#";"G";"G#"})-4))))</f>
      </c>
      <c r="Z46" s="29"/>
      <c r="AA46" s="26">
        <f>IF(K46="","",IF(MATCH($X$41,{"A";"A#";"B";"C";"C#";"D";"D#";"E";"F";"F#";"G";"G#"})&lt;4,K46+(MATCH($X$41,{"A";"A#";"B";"C";"C#";"D";"D#";"E";"F";"F#";"G";"G#"})+8),K46+(MATCH($X$41,{"A";"A#";"B";"C";"C#";"D";"D#";"E";"F";"F#";"G";"G#"})-4)))</f>
        <v>1</v>
      </c>
      <c r="AB46" s="27"/>
      <c r="AC46" s="28">
        <f>IF(M46="","",IF(MATCH($X$41,{"A";"A#";"B";"C";"C#";"D";"D#";"E";"F";"F#";"G";"G#"})&lt;4,M46+(MATCH($X$41,{"A";"A#";"B";"C";"C#";"D";"D#";"E";"F";"F#";"G";"G#"})+8),M46+(MATCH($X$41,{"A";"A#";"B";"C";"C#";"D";"D#";"E";"F";"F#";"G";"G#"})-4)))</f>
        <v>5</v>
      </c>
      <c r="AD46" s="27"/>
      <c r="AE46" s="28">
        <f>IF(O46="","",IF(MATCH($X$41,{"A";"A#";"B";"C";"C#";"D";"D#";"E";"F";"F#";"G";"G#"})&lt;4,O46+(MATCH($X$41,{"A";"A#";"B";"C";"C#";"D";"D#";"E";"F";"F#";"G";"G#"})+8),O46+(MATCH($X$41,{"A";"A#";"B";"C";"C#";"D";"D#";"E";"F";"F#";"G";"G#"})-4)))</f>
        <v>8</v>
      </c>
      <c r="AF46" s="27"/>
      <c r="AG46" s="28">
        <f>IF(Q46="","",IF(MATCH($X$41,{"A";"A#";"B";"C";"C#";"D";"D#";"E";"F";"F#";"G";"G#"})&lt;4,Q46+(MATCH($X$41,{"A";"A#";"B";"C";"C#";"D";"D#";"E";"F";"F#";"G";"G#"})+8),Q46+(MATCH($X$41,{"A";"A#";"B";"C";"C#";"D";"D#";"E";"F";"F#";"G";"G#"})-4)))</f>
      </c>
      <c r="AH46" s="29"/>
    </row>
    <row r="47" spans="1:34" s="7" customFormat="1" ht="18">
      <c r="A47" s="8" t="s">
        <v>247</v>
      </c>
      <c r="B47" s="13"/>
      <c r="C47" s="11"/>
      <c r="D47" s="11"/>
      <c r="E47" s="11"/>
      <c r="F47" s="11"/>
      <c r="G47" s="12"/>
      <c r="H47" s="16" t="str">
        <f>X$41&amp;"m"</f>
        <v>Cm</v>
      </c>
      <c r="I47" s="11"/>
      <c r="J47" s="11"/>
      <c r="K47" s="30">
        <v>1</v>
      </c>
      <c r="L47" s="31"/>
      <c r="M47" s="31">
        <v>4</v>
      </c>
      <c r="N47" s="31"/>
      <c r="O47" s="31">
        <v>8</v>
      </c>
      <c r="P47" s="31"/>
      <c r="Q47" s="17"/>
      <c r="R47" s="15"/>
      <c r="S47" s="26" t="str">
        <f>IF(K47="","",IF(MATCH($X$41,{"A";"A#";"B";"C";"C#";"D";"D#";"E";"F";"F#";"G";"G#"})&lt;4,INDEX({"C";"C#";"D";"D#";"E";"F";"F#";"G";"G#";"A";"A#";"B";"C";"C#";"D";"D#";"E";"F";"F#";"G";"G#";"A";"A#";"B"},K47+(MATCH($X$41,{"A";"A#";"B";"C";"C#";"D";"D#";"E";"F";"F#";"G";"G#"})+8)),INDEX({"C";"C#";"D";"D#";"E";"F";"F#";"G";"G#";"A";"A#";"B";"C";"C#";"D";"D#";"E";"F";"F#";"G";"G#";"A";"A#";"B"},K47+(MATCH($X$41,{"A";"A#";"B";"C";"C#";"D";"D#";"E";"F";"F#";"G";"G#"})-4))))</f>
        <v>C</v>
      </c>
      <c r="T47" s="27"/>
      <c r="U47" s="28" t="str">
        <f>IF(M47="","",IF(MATCH($X$41,{"A";"A#";"B";"C";"C#";"D";"D#";"E";"F";"F#";"G";"G#"})&lt;4,INDEX({"C";"C#";"D";"D#";"E";"F";"F#";"G";"G#";"A";"A#";"B";"C";"C#";"D";"D#";"E";"F";"F#";"G";"G#";"A";"A#";"B"},M47+(MATCH($X$41,{"A";"A#";"B";"C";"C#";"D";"D#";"E";"F";"F#";"G";"G#"})+8)),INDEX({"C";"C#";"D";"D#";"E";"F";"F#";"G";"G#";"A";"A#";"B";"C";"C#";"D";"D#";"E";"F";"F#";"G";"G#";"A";"A#";"B"},M47+(MATCH($X$41,{"A";"A#";"B";"C";"C#";"D";"D#";"E";"F";"F#";"G";"G#"})-4))))</f>
        <v>D#</v>
      </c>
      <c r="V47" s="27"/>
      <c r="W47" s="28" t="str">
        <f>IF(O47="","",IF(MATCH($X$41,{"A";"A#";"B";"C";"C#";"D";"D#";"E";"F";"F#";"G";"G#"})&lt;4,INDEX({"C";"C#";"D";"D#";"E";"F";"F#";"G";"G#";"A";"A#";"B";"C";"C#";"D";"D#";"E";"F";"F#";"G";"G#";"A";"A#";"B"},O47+(MATCH($X$41,{"A";"A#";"B";"C";"C#";"D";"D#";"E";"F";"F#";"G";"G#"})+8)),INDEX({"C";"C#";"D";"D#";"E";"F";"F#";"G";"G#";"A";"A#";"B";"C";"C#";"D";"D#";"E";"F";"F#";"G";"G#";"A";"A#";"B"},O47+(MATCH($X$41,{"A";"A#";"B";"C";"C#";"D";"D#";"E";"F";"F#";"G";"G#"})-4))))</f>
        <v>G</v>
      </c>
      <c r="X47" s="27"/>
      <c r="Y47" s="28">
        <f>IF(Q47="","",IF(MATCH($X$41,{"A";"A#";"B";"C";"C#";"D";"D#";"E";"F";"F#";"G";"G#"})&lt;4,INDEX({"C";"C#";"D";"D#";"E";"F";"F#";"G";"G#";"A";"A#";"B";"C";"C#";"D";"D#";"E";"F";"F#";"G";"G#";"A";"A#";"B"},Q47+(MATCH($X$41,{"A";"A#";"B";"C";"C#";"D";"D#";"E";"F";"F#";"G";"G#"})+8)),INDEX({"C";"C#";"D";"D#";"E";"F";"F#";"G";"G#";"A";"A#";"B";"C";"C#";"D";"D#";"E";"F";"F#";"G";"G#";"A";"A#";"B"},Q47+(MATCH($X$41,{"A";"A#";"B";"C";"C#";"D";"D#";"E";"F";"F#";"G";"G#"})-4))))</f>
      </c>
      <c r="Z47" s="29"/>
      <c r="AA47" s="26">
        <f>IF(K47="","",IF(MATCH($X$41,{"A";"A#";"B";"C";"C#";"D";"D#";"E";"F";"F#";"G";"G#"})&lt;4,K47+(MATCH($X$41,{"A";"A#";"B";"C";"C#";"D";"D#";"E";"F";"F#";"G";"G#"})+8),K47+(MATCH($X$41,{"A";"A#";"B";"C";"C#";"D";"D#";"E";"F";"F#";"G";"G#"})-4)))</f>
        <v>1</v>
      </c>
      <c r="AB47" s="27"/>
      <c r="AC47" s="28">
        <f>IF(M47="","",IF(MATCH($X$41,{"A";"A#";"B";"C";"C#";"D";"D#";"E";"F";"F#";"G";"G#"})&lt;4,M47+(MATCH($X$41,{"A";"A#";"B";"C";"C#";"D";"D#";"E";"F";"F#";"G";"G#"})+8),M47+(MATCH($X$41,{"A";"A#";"B";"C";"C#";"D";"D#";"E";"F";"F#";"G";"G#"})-4)))</f>
        <v>4</v>
      </c>
      <c r="AD47" s="27"/>
      <c r="AE47" s="28">
        <f>IF(O47="","",IF(MATCH($X$41,{"A";"A#";"B";"C";"C#";"D";"D#";"E";"F";"F#";"G";"G#"})&lt;4,O47+(MATCH($X$41,{"A";"A#";"B";"C";"C#";"D";"D#";"E";"F";"F#";"G";"G#"})+8),O47+(MATCH($X$41,{"A";"A#";"B";"C";"C#";"D";"D#";"E";"F";"F#";"G";"G#"})-4)))</f>
        <v>8</v>
      </c>
      <c r="AF47" s="27"/>
      <c r="AG47" s="28">
        <f>IF(Q47="","",IF(MATCH($X$41,{"A";"A#";"B";"C";"C#";"D";"D#";"E";"F";"F#";"G";"G#"})&lt;4,Q47+(MATCH($X$41,{"A";"A#";"B";"C";"C#";"D";"D#";"E";"F";"F#";"G";"G#"})+8),Q47+(MATCH($X$41,{"A";"A#";"B";"C";"C#";"D";"D#";"E";"F";"F#";"G";"G#"})-4)))</f>
      </c>
      <c r="AH47" s="29"/>
    </row>
    <row r="48" spans="1:34" s="7" customFormat="1" ht="18">
      <c r="A48" s="8" t="s">
        <v>248</v>
      </c>
      <c r="B48" s="13"/>
      <c r="C48" s="11"/>
      <c r="D48" s="11"/>
      <c r="E48" s="11"/>
      <c r="F48" s="11"/>
      <c r="G48" s="12"/>
      <c r="H48" s="16" t="str">
        <f>X$41&amp;"-"</f>
        <v>C-</v>
      </c>
      <c r="I48" s="11"/>
      <c r="J48" s="11"/>
      <c r="K48" s="30">
        <v>1</v>
      </c>
      <c r="L48" s="31"/>
      <c r="M48" s="31">
        <v>4</v>
      </c>
      <c r="N48" s="31"/>
      <c r="O48" s="31">
        <v>7</v>
      </c>
      <c r="P48" s="31"/>
      <c r="Q48" s="17"/>
      <c r="R48" s="15"/>
      <c r="S48" s="26" t="str">
        <f>IF(K48="","",IF(MATCH($X$41,{"A";"A#";"B";"C";"C#";"D";"D#";"E";"F";"F#";"G";"G#"})&lt;4,INDEX({"C";"C#";"D";"D#";"E";"F";"F#";"G";"G#";"A";"A#";"B";"C";"C#";"D";"D#";"E";"F";"F#";"G";"G#";"A";"A#";"B"},K48+(MATCH($X$41,{"A";"A#";"B";"C";"C#";"D";"D#";"E";"F";"F#";"G";"G#"})+8)),INDEX({"C";"C#";"D";"D#";"E";"F";"F#";"G";"G#";"A";"A#";"B";"C";"C#";"D";"D#";"E";"F";"F#";"G";"G#";"A";"A#";"B"},K48+(MATCH($X$41,{"A";"A#";"B";"C";"C#";"D";"D#";"E";"F";"F#";"G";"G#"})-4))))</f>
        <v>C</v>
      </c>
      <c r="T48" s="27"/>
      <c r="U48" s="28" t="str">
        <f>IF(M48="","",IF(MATCH($X$41,{"A";"A#";"B";"C";"C#";"D";"D#";"E";"F";"F#";"G";"G#"})&lt;4,INDEX({"C";"C#";"D";"D#";"E";"F";"F#";"G";"G#";"A";"A#";"B";"C";"C#";"D";"D#";"E";"F";"F#";"G";"G#";"A";"A#";"B"},M48+(MATCH($X$41,{"A";"A#";"B";"C";"C#";"D";"D#";"E";"F";"F#";"G";"G#"})+8)),INDEX({"C";"C#";"D";"D#";"E";"F";"F#";"G";"G#";"A";"A#";"B";"C";"C#";"D";"D#";"E";"F";"F#";"G";"G#";"A";"A#";"B"},M48+(MATCH($X$41,{"A";"A#";"B";"C";"C#";"D";"D#";"E";"F";"F#";"G";"G#"})-4))))</f>
        <v>D#</v>
      </c>
      <c r="V48" s="27"/>
      <c r="W48" s="28" t="str">
        <f>IF(O48="","",IF(MATCH($X$41,{"A";"A#";"B";"C";"C#";"D";"D#";"E";"F";"F#";"G";"G#"})&lt;4,INDEX({"C";"C#";"D";"D#";"E";"F";"F#";"G";"G#";"A";"A#";"B";"C";"C#";"D";"D#";"E";"F";"F#";"G";"G#";"A";"A#";"B"},O48+(MATCH($X$41,{"A";"A#";"B";"C";"C#";"D";"D#";"E";"F";"F#";"G";"G#"})+8)),INDEX({"C";"C#";"D";"D#";"E";"F";"F#";"G";"G#";"A";"A#";"B";"C";"C#";"D";"D#";"E";"F";"F#";"G";"G#";"A";"A#";"B"},O48+(MATCH($X$41,{"A";"A#";"B";"C";"C#";"D";"D#";"E";"F";"F#";"G";"G#"})-4))))</f>
        <v>F#</v>
      </c>
      <c r="X48" s="27"/>
      <c r="Y48" s="28">
        <f>IF(Q48="","",IF(MATCH($X$41,{"A";"A#";"B";"C";"C#";"D";"D#";"E";"F";"F#";"G";"G#"})&lt;4,INDEX({"C";"C#";"D";"D#";"E";"F";"F#";"G";"G#";"A";"A#";"B";"C";"C#";"D";"D#";"E";"F";"F#";"G";"G#";"A";"A#";"B"},Q48+(MATCH($X$41,{"A";"A#";"B";"C";"C#";"D";"D#";"E";"F";"F#";"G";"G#"})+8)),INDEX({"C";"C#";"D";"D#";"E";"F";"F#";"G";"G#";"A";"A#";"B";"C";"C#";"D";"D#";"E";"F";"F#";"G";"G#";"A";"A#";"B"},Q48+(MATCH($X$41,{"A";"A#";"B";"C";"C#";"D";"D#";"E";"F";"F#";"G";"G#"})-4))))</f>
      </c>
      <c r="Z48" s="29"/>
      <c r="AA48" s="26">
        <f>IF(K48="","",IF(MATCH($X$41,{"A";"A#";"B";"C";"C#";"D";"D#";"E";"F";"F#";"G";"G#"})&lt;4,K48+(MATCH($X$41,{"A";"A#";"B";"C";"C#";"D";"D#";"E";"F";"F#";"G";"G#"})+8),K48+(MATCH($X$41,{"A";"A#";"B";"C";"C#";"D";"D#";"E";"F";"F#";"G";"G#"})-4)))</f>
        <v>1</v>
      </c>
      <c r="AB48" s="27"/>
      <c r="AC48" s="28">
        <f>IF(M48="","",IF(MATCH($X$41,{"A";"A#";"B";"C";"C#";"D";"D#";"E";"F";"F#";"G";"G#"})&lt;4,M48+(MATCH($X$41,{"A";"A#";"B";"C";"C#";"D";"D#";"E";"F";"F#";"G";"G#"})+8),M48+(MATCH($X$41,{"A";"A#";"B";"C";"C#";"D";"D#";"E";"F";"F#";"G";"G#"})-4)))</f>
        <v>4</v>
      </c>
      <c r="AD48" s="27"/>
      <c r="AE48" s="28">
        <f>IF(O48="","",IF(MATCH($X$41,{"A";"A#";"B";"C";"C#";"D";"D#";"E";"F";"F#";"G";"G#"})&lt;4,O48+(MATCH($X$41,{"A";"A#";"B";"C";"C#";"D";"D#";"E";"F";"F#";"G";"G#"})+8),O48+(MATCH($X$41,{"A";"A#";"B";"C";"C#";"D";"D#";"E";"F";"F#";"G";"G#"})-4)))</f>
        <v>7</v>
      </c>
      <c r="AF48" s="27"/>
      <c r="AG48" s="28">
        <f>IF(Q48="","",IF(MATCH($X$41,{"A";"A#";"B";"C";"C#";"D";"D#";"E";"F";"F#";"G";"G#"})&lt;4,Q48+(MATCH($X$41,{"A";"A#";"B";"C";"C#";"D";"D#";"E";"F";"F#";"G";"G#"})+8),Q48+(MATCH($X$41,{"A";"A#";"B";"C";"C#";"D";"D#";"E";"F";"F#";"G";"G#"})-4)))</f>
      </c>
      <c r="AH48" s="29"/>
    </row>
    <row r="49" spans="1:34" s="7" customFormat="1" ht="18">
      <c r="A49" s="8" t="s">
        <v>249</v>
      </c>
      <c r="B49" s="13"/>
      <c r="C49" s="11"/>
      <c r="D49" s="11"/>
      <c r="E49" s="11"/>
      <c r="F49" s="11"/>
      <c r="G49" s="12"/>
      <c r="H49" s="16" t="str">
        <f>X$41&amp;"+"</f>
        <v>C+</v>
      </c>
      <c r="I49" s="11"/>
      <c r="J49" s="11"/>
      <c r="K49" s="30">
        <v>1</v>
      </c>
      <c r="L49" s="31"/>
      <c r="M49" s="31">
        <v>5</v>
      </c>
      <c r="N49" s="31"/>
      <c r="O49" s="31">
        <v>9</v>
      </c>
      <c r="P49" s="31"/>
      <c r="Q49" s="17"/>
      <c r="R49" s="15"/>
      <c r="S49" s="26" t="str">
        <f>IF(K49="","",IF(MATCH($X$41,{"A";"A#";"B";"C";"C#";"D";"D#";"E";"F";"F#";"G";"G#"})&lt;4,INDEX({"C";"C#";"D";"D#";"E";"F";"F#";"G";"G#";"A";"A#";"B";"C";"C#";"D";"D#";"E";"F";"F#";"G";"G#";"A";"A#";"B"},K49+(MATCH($X$41,{"A";"A#";"B";"C";"C#";"D";"D#";"E";"F";"F#";"G";"G#"})+8)),INDEX({"C";"C#";"D";"D#";"E";"F";"F#";"G";"G#";"A";"A#";"B";"C";"C#";"D";"D#";"E";"F";"F#";"G";"G#";"A";"A#";"B"},K49+(MATCH($X$41,{"A";"A#";"B";"C";"C#";"D";"D#";"E";"F";"F#";"G";"G#"})-4))))</f>
        <v>C</v>
      </c>
      <c r="T49" s="27"/>
      <c r="U49" s="28" t="str">
        <f>IF(M49="","",IF(MATCH($X$41,{"A";"A#";"B";"C";"C#";"D";"D#";"E";"F";"F#";"G";"G#"})&lt;4,INDEX({"C";"C#";"D";"D#";"E";"F";"F#";"G";"G#";"A";"A#";"B";"C";"C#";"D";"D#";"E";"F";"F#";"G";"G#";"A";"A#";"B"},M49+(MATCH($X$41,{"A";"A#";"B";"C";"C#";"D";"D#";"E";"F";"F#";"G";"G#"})+8)),INDEX({"C";"C#";"D";"D#";"E";"F";"F#";"G";"G#";"A";"A#";"B";"C";"C#";"D";"D#";"E";"F";"F#";"G";"G#";"A";"A#";"B"},M49+(MATCH($X$41,{"A";"A#";"B";"C";"C#";"D";"D#";"E";"F";"F#";"G";"G#"})-4))))</f>
        <v>E</v>
      </c>
      <c r="V49" s="27"/>
      <c r="W49" s="28" t="str">
        <f>IF(O49="","",IF(MATCH($X$41,{"A";"A#";"B";"C";"C#";"D";"D#";"E";"F";"F#";"G";"G#"})&lt;4,INDEX({"C";"C#";"D";"D#";"E";"F";"F#";"G";"G#";"A";"A#";"B";"C";"C#";"D";"D#";"E";"F";"F#";"G";"G#";"A";"A#";"B"},O49+(MATCH($X$41,{"A";"A#";"B";"C";"C#";"D";"D#";"E";"F";"F#";"G";"G#"})+8)),INDEX({"C";"C#";"D";"D#";"E";"F";"F#";"G";"G#";"A";"A#";"B";"C";"C#";"D";"D#";"E";"F";"F#";"G";"G#";"A";"A#";"B"},O49+(MATCH($X$41,{"A";"A#";"B";"C";"C#";"D";"D#";"E";"F";"F#";"G";"G#"})-4))))</f>
        <v>G#</v>
      </c>
      <c r="X49" s="27"/>
      <c r="Y49" s="28">
        <f>IF(Q49="","",IF(MATCH($X$41,{"A";"A#";"B";"C";"C#";"D";"D#";"E";"F";"F#";"G";"G#"})&lt;4,INDEX({"C";"C#";"D";"D#";"E";"F";"F#";"G";"G#";"A";"A#";"B";"C";"C#";"D";"D#";"E";"F";"F#";"G";"G#";"A";"A#";"B"},Q49+(MATCH($X$41,{"A";"A#";"B";"C";"C#";"D";"D#";"E";"F";"F#";"G";"G#"})+8)),INDEX({"C";"C#";"D";"D#";"E";"F";"F#";"G";"G#";"A";"A#";"B";"C";"C#";"D";"D#";"E";"F";"F#";"G";"G#";"A";"A#";"B"},Q49+(MATCH($X$41,{"A";"A#";"B";"C";"C#";"D";"D#";"E";"F";"F#";"G";"G#"})-4))))</f>
      </c>
      <c r="Z49" s="29"/>
      <c r="AA49" s="26">
        <f>IF(K49="","",IF(MATCH($X$41,{"A";"A#";"B";"C";"C#";"D";"D#";"E";"F";"F#";"G";"G#"})&lt;4,K49+(MATCH($X$41,{"A";"A#";"B";"C";"C#";"D";"D#";"E";"F";"F#";"G";"G#"})+8),K49+(MATCH($X$41,{"A";"A#";"B";"C";"C#";"D";"D#";"E";"F";"F#";"G";"G#"})-4)))</f>
        <v>1</v>
      </c>
      <c r="AB49" s="27"/>
      <c r="AC49" s="28">
        <f>IF(M49="","",IF(MATCH($X$41,{"A";"A#";"B";"C";"C#";"D";"D#";"E";"F";"F#";"G";"G#"})&lt;4,M49+(MATCH($X$41,{"A";"A#";"B";"C";"C#";"D";"D#";"E";"F";"F#";"G";"G#"})+8),M49+(MATCH($X$41,{"A";"A#";"B";"C";"C#";"D";"D#";"E";"F";"F#";"G";"G#"})-4)))</f>
        <v>5</v>
      </c>
      <c r="AD49" s="27"/>
      <c r="AE49" s="28">
        <f>IF(O49="","",IF(MATCH($X$41,{"A";"A#";"B";"C";"C#";"D";"D#";"E";"F";"F#";"G";"G#"})&lt;4,O49+(MATCH($X$41,{"A";"A#";"B";"C";"C#";"D";"D#";"E";"F";"F#";"G";"G#"})+8),O49+(MATCH($X$41,{"A";"A#";"B";"C";"C#";"D";"D#";"E";"F";"F#";"G";"G#"})-4)))</f>
        <v>9</v>
      </c>
      <c r="AF49" s="27"/>
      <c r="AG49" s="28">
        <f>IF(Q49="","",IF(MATCH($X$41,{"A";"A#";"B";"C";"C#";"D";"D#";"E";"F";"F#";"G";"G#"})&lt;4,Q49+(MATCH($X$41,{"A";"A#";"B";"C";"C#";"D";"D#";"E";"F";"F#";"G";"G#"})+8),Q49+(MATCH($X$41,{"A";"A#";"B";"C";"C#";"D";"D#";"E";"F";"F#";"G";"G#"})-4)))</f>
      </c>
      <c r="AH49" s="29"/>
    </row>
    <row r="50" spans="1:34" s="7" customFormat="1" ht="18">
      <c r="A50" s="8">
        <v>2</v>
      </c>
      <c r="B50" s="13"/>
      <c r="C50" s="11"/>
      <c r="D50" s="11"/>
      <c r="E50" s="11"/>
      <c r="F50" s="11"/>
      <c r="G50" s="12"/>
      <c r="H50" s="16" t="str">
        <f>X$41&amp;"2"</f>
        <v>C2</v>
      </c>
      <c r="I50" s="11"/>
      <c r="J50" s="11"/>
      <c r="K50" s="30">
        <v>1</v>
      </c>
      <c r="L50" s="31"/>
      <c r="M50" s="31">
        <v>3</v>
      </c>
      <c r="N50" s="31"/>
      <c r="O50" s="31">
        <v>8</v>
      </c>
      <c r="P50" s="31"/>
      <c r="Q50" s="17"/>
      <c r="R50" s="15"/>
      <c r="S50" s="26" t="str">
        <f>IF(K50="","",IF(MATCH($X$41,{"A";"A#";"B";"C";"C#";"D";"D#";"E";"F";"F#";"G";"G#"})&lt;4,INDEX({"C";"C#";"D";"D#";"E";"F";"F#";"G";"G#";"A";"A#";"B";"C";"C#";"D";"D#";"E";"F";"F#";"G";"G#";"A";"A#";"B"},K50+(MATCH($X$41,{"A";"A#";"B";"C";"C#";"D";"D#";"E";"F";"F#";"G";"G#"})+8)),INDEX({"C";"C#";"D";"D#";"E";"F";"F#";"G";"G#";"A";"A#";"B";"C";"C#";"D";"D#";"E";"F";"F#";"G";"G#";"A";"A#";"B"},K50+(MATCH($X$41,{"A";"A#";"B";"C";"C#";"D";"D#";"E";"F";"F#";"G";"G#"})-4))))</f>
        <v>C</v>
      </c>
      <c r="T50" s="27"/>
      <c r="U50" s="28" t="str">
        <f>IF(M50="","",IF(MATCH($X$41,{"A";"A#";"B";"C";"C#";"D";"D#";"E";"F";"F#";"G";"G#"})&lt;4,INDEX({"C";"C#";"D";"D#";"E";"F";"F#";"G";"G#";"A";"A#";"B";"C";"C#";"D";"D#";"E";"F";"F#";"G";"G#";"A";"A#";"B"},M50+(MATCH($X$41,{"A";"A#";"B";"C";"C#";"D";"D#";"E";"F";"F#";"G";"G#"})+8)),INDEX({"C";"C#";"D";"D#";"E";"F";"F#";"G";"G#";"A";"A#";"B";"C";"C#";"D";"D#";"E";"F";"F#";"G";"G#";"A";"A#";"B"},M50+(MATCH($X$41,{"A";"A#";"B";"C";"C#";"D";"D#";"E";"F";"F#";"G";"G#"})-4))))</f>
        <v>D</v>
      </c>
      <c r="V50" s="27"/>
      <c r="W50" s="28" t="str">
        <f>IF(O50="","",IF(MATCH($X$41,{"A";"A#";"B";"C";"C#";"D";"D#";"E";"F";"F#";"G";"G#"})&lt;4,INDEX({"C";"C#";"D";"D#";"E";"F";"F#";"G";"G#";"A";"A#";"B";"C";"C#";"D";"D#";"E";"F";"F#";"G";"G#";"A";"A#";"B"},O50+(MATCH($X$41,{"A";"A#";"B";"C";"C#";"D";"D#";"E";"F";"F#";"G";"G#"})+8)),INDEX({"C";"C#";"D";"D#";"E";"F";"F#";"G";"G#";"A";"A#";"B";"C";"C#";"D";"D#";"E";"F";"F#";"G";"G#";"A";"A#";"B"},O50+(MATCH($X$41,{"A";"A#";"B";"C";"C#";"D";"D#";"E";"F";"F#";"G";"G#"})-4))))</f>
        <v>G</v>
      </c>
      <c r="X50" s="27"/>
      <c r="Y50" s="28">
        <f>IF(Q50="","",IF(MATCH($X$41,{"A";"A#";"B";"C";"C#";"D";"D#";"E";"F";"F#";"G";"G#"})&lt;4,INDEX({"C";"C#";"D";"D#";"E";"F";"F#";"G";"G#";"A";"A#";"B";"C";"C#";"D";"D#";"E";"F";"F#";"G";"G#";"A";"A#";"B"},Q50+(MATCH($X$41,{"A";"A#";"B";"C";"C#";"D";"D#";"E";"F";"F#";"G";"G#"})+8)),INDEX({"C";"C#";"D";"D#";"E";"F";"F#";"G";"G#";"A";"A#";"B";"C";"C#";"D";"D#";"E";"F";"F#";"G";"G#";"A";"A#";"B"},Q50+(MATCH($X$41,{"A";"A#";"B";"C";"C#";"D";"D#";"E";"F";"F#";"G";"G#"})-4))))</f>
      </c>
      <c r="Z50" s="29"/>
      <c r="AA50" s="26">
        <f>IF(K50="","",IF(MATCH($X$41,{"A";"A#";"B";"C";"C#";"D";"D#";"E";"F";"F#";"G";"G#"})&lt;4,K50+(MATCH($X$41,{"A";"A#";"B";"C";"C#";"D";"D#";"E";"F";"F#";"G";"G#"})+8),K50+(MATCH($X$41,{"A";"A#";"B";"C";"C#";"D";"D#";"E";"F";"F#";"G";"G#"})-4)))</f>
        <v>1</v>
      </c>
      <c r="AB50" s="27"/>
      <c r="AC50" s="28">
        <f>IF(M50="","",IF(MATCH($X$41,{"A";"A#";"B";"C";"C#";"D";"D#";"E";"F";"F#";"G";"G#"})&lt;4,M50+(MATCH($X$41,{"A";"A#";"B";"C";"C#";"D";"D#";"E";"F";"F#";"G";"G#"})+8),M50+(MATCH($X$41,{"A";"A#";"B";"C";"C#";"D";"D#";"E";"F";"F#";"G";"G#"})-4)))</f>
        <v>3</v>
      </c>
      <c r="AD50" s="27"/>
      <c r="AE50" s="28">
        <f>IF(O50="","",IF(MATCH($X$41,{"A";"A#";"B";"C";"C#";"D";"D#";"E";"F";"F#";"G";"G#"})&lt;4,O50+(MATCH($X$41,{"A";"A#";"B";"C";"C#";"D";"D#";"E";"F";"F#";"G";"G#"})+8),O50+(MATCH($X$41,{"A";"A#";"B";"C";"C#";"D";"D#";"E";"F";"F#";"G";"G#"})-4)))</f>
        <v>8</v>
      </c>
      <c r="AF50" s="27"/>
      <c r="AG50" s="28">
        <f>IF(Q50="","",IF(MATCH($X$41,{"A";"A#";"B";"C";"C#";"D";"D#";"E";"F";"F#";"G";"G#"})&lt;4,Q50+(MATCH($X$41,{"A";"A#";"B";"C";"C#";"D";"D#";"E";"F";"F#";"G";"G#"})+8),Q50+(MATCH($X$41,{"A";"A#";"B";"C";"C#";"D";"D#";"E";"F";"F#";"G";"G#"})-4)))</f>
      </c>
      <c r="AH50" s="29"/>
    </row>
    <row r="51" spans="1:34" s="7" customFormat="1" ht="18">
      <c r="A51" s="8">
        <v>4</v>
      </c>
      <c r="B51" s="13"/>
      <c r="C51" s="11"/>
      <c r="D51" s="11"/>
      <c r="E51" s="11"/>
      <c r="F51" s="11"/>
      <c r="G51" s="12"/>
      <c r="H51" s="16" t="str">
        <f>X$41&amp;"4"</f>
        <v>C4</v>
      </c>
      <c r="I51" s="11"/>
      <c r="J51" s="11"/>
      <c r="K51" s="30">
        <v>1</v>
      </c>
      <c r="L51" s="31"/>
      <c r="M51" s="31">
        <v>6</v>
      </c>
      <c r="N51" s="31"/>
      <c r="O51" s="31">
        <v>8</v>
      </c>
      <c r="P51" s="31"/>
      <c r="Q51" s="17"/>
      <c r="R51" s="15"/>
      <c r="S51" s="26" t="str">
        <f>IF(K51="","",IF(MATCH($X$41,{"A";"A#";"B";"C";"C#";"D";"D#";"E";"F";"F#";"G";"G#"})&lt;4,INDEX({"C";"C#";"D";"D#";"E";"F";"F#";"G";"G#";"A";"A#";"B";"C";"C#";"D";"D#";"E";"F";"F#";"G";"G#";"A";"A#";"B"},K51+(MATCH($X$41,{"A";"A#";"B";"C";"C#";"D";"D#";"E";"F";"F#";"G";"G#"})+8)),INDEX({"C";"C#";"D";"D#";"E";"F";"F#";"G";"G#";"A";"A#";"B";"C";"C#";"D";"D#";"E";"F";"F#";"G";"G#";"A";"A#";"B"},K51+(MATCH($X$41,{"A";"A#";"B";"C";"C#";"D";"D#";"E";"F";"F#";"G";"G#"})-4))))</f>
        <v>C</v>
      </c>
      <c r="T51" s="27"/>
      <c r="U51" s="28" t="str">
        <f>IF(M51="","",IF(MATCH($X$41,{"A";"A#";"B";"C";"C#";"D";"D#";"E";"F";"F#";"G";"G#"})&lt;4,INDEX({"C";"C#";"D";"D#";"E";"F";"F#";"G";"G#";"A";"A#";"B";"C";"C#";"D";"D#";"E";"F";"F#";"G";"G#";"A";"A#";"B"},M51+(MATCH($X$41,{"A";"A#";"B";"C";"C#";"D";"D#";"E";"F";"F#";"G";"G#"})+8)),INDEX({"C";"C#";"D";"D#";"E";"F";"F#";"G";"G#";"A";"A#";"B";"C";"C#";"D";"D#";"E";"F";"F#";"G";"G#";"A";"A#";"B"},M51+(MATCH($X$41,{"A";"A#";"B";"C";"C#";"D";"D#";"E";"F";"F#";"G";"G#"})-4))))</f>
        <v>F</v>
      </c>
      <c r="V51" s="27"/>
      <c r="W51" s="28" t="str">
        <f>IF(O51="","",IF(MATCH($X$41,{"A";"A#";"B";"C";"C#";"D";"D#";"E";"F";"F#";"G";"G#"})&lt;4,INDEX({"C";"C#";"D";"D#";"E";"F";"F#";"G";"G#";"A";"A#";"B";"C";"C#";"D";"D#";"E";"F";"F#";"G";"G#";"A";"A#";"B"},O51+(MATCH($X$41,{"A";"A#";"B";"C";"C#";"D";"D#";"E";"F";"F#";"G";"G#"})+8)),INDEX({"C";"C#";"D";"D#";"E";"F";"F#";"G";"G#";"A";"A#";"B";"C";"C#";"D";"D#";"E";"F";"F#";"G";"G#";"A";"A#";"B"},O51+(MATCH($X$41,{"A";"A#";"B";"C";"C#";"D";"D#";"E";"F";"F#";"G";"G#"})-4))))</f>
        <v>G</v>
      </c>
      <c r="X51" s="27"/>
      <c r="Y51" s="28">
        <f>IF(Q51="","",IF(MATCH($X$41,{"A";"A#";"B";"C";"C#";"D";"D#";"E";"F";"F#";"G";"G#"})&lt;4,INDEX({"C";"C#";"D";"D#";"E";"F";"F#";"G";"G#";"A";"A#";"B";"C";"C#";"D";"D#";"E";"F";"F#";"G";"G#";"A";"A#";"B"},Q51+(MATCH($X$41,{"A";"A#";"B";"C";"C#";"D";"D#";"E";"F";"F#";"G";"G#"})+8)),INDEX({"C";"C#";"D";"D#";"E";"F";"F#";"G";"G#";"A";"A#";"B";"C";"C#";"D";"D#";"E";"F";"F#";"G";"G#";"A";"A#";"B"},Q51+(MATCH($X$41,{"A";"A#";"B";"C";"C#";"D";"D#";"E";"F";"F#";"G";"G#"})-4))))</f>
      </c>
      <c r="Z51" s="29"/>
      <c r="AA51" s="26">
        <f>IF(K51="","",IF(MATCH($X$41,{"A";"A#";"B";"C";"C#";"D";"D#";"E";"F";"F#";"G";"G#"})&lt;4,K51+(MATCH($X$41,{"A";"A#";"B";"C";"C#";"D";"D#";"E";"F";"F#";"G";"G#"})+8),K51+(MATCH($X$41,{"A";"A#";"B";"C";"C#";"D";"D#";"E";"F";"F#";"G";"G#"})-4)))</f>
        <v>1</v>
      </c>
      <c r="AB51" s="27"/>
      <c r="AC51" s="28">
        <f>IF(M51="","",IF(MATCH($X$41,{"A";"A#";"B";"C";"C#";"D";"D#";"E";"F";"F#";"G";"G#"})&lt;4,M51+(MATCH($X$41,{"A";"A#";"B";"C";"C#";"D";"D#";"E";"F";"F#";"G";"G#"})+8),M51+(MATCH($X$41,{"A";"A#";"B";"C";"C#";"D";"D#";"E";"F";"F#";"G";"G#"})-4)))</f>
        <v>6</v>
      </c>
      <c r="AD51" s="27"/>
      <c r="AE51" s="28">
        <f>IF(O51="","",IF(MATCH($X$41,{"A";"A#";"B";"C";"C#";"D";"D#";"E";"F";"F#";"G";"G#"})&lt;4,O51+(MATCH($X$41,{"A";"A#";"B";"C";"C#";"D";"D#";"E";"F";"F#";"G";"G#"})+8),O51+(MATCH($X$41,{"A";"A#";"B";"C";"C#";"D";"D#";"E";"F";"F#";"G";"G#"})-4)))</f>
        <v>8</v>
      </c>
      <c r="AF51" s="27"/>
      <c r="AG51" s="28">
        <f>IF(Q51="","",IF(MATCH($X$41,{"A";"A#";"B";"C";"C#";"D";"D#";"E";"F";"F#";"G";"G#"})&lt;4,Q51+(MATCH($X$41,{"A";"A#";"B";"C";"C#";"D";"D#";"E";"F";"F#";"G";"G#"})+8),Q51+(MATCH($X$41,{"A";"A#";"B";"C";"C#";"D";"D#";"E";"F";"F#";"G";"G#"})-4)))</f>
      </c>
      <c r="AH51" s="29"/>
    </row>
    <row r="52" spans="1:34" s="7" customFormat="1" ht="18">
      <c r="A52" s="8">
        <v>6</v>
      </c>
      <c r="B52" s="13"/>
      <c r="C52" s="11"/>
      <c r="D52" s="11"/>
      <c r="E52" s="11"/>
      <c r="F52" s="11"/>
      <c r="G52" s="12"/>
      <c r="H52" s="16" t="str">
        <f>X$41&amp;"6"</f>
        <v>C6</v>
      </c>
      <c r="I52" s="11"/>
      <c r="J52" s="11"/>
      <c r="K52" s="30">
        <v>1</v>
      </c>
      <c r="L52" s="31"/>
      <c r="M52" s="31">
        <v>5</v>
      </c>
      <c r="N52" s="31"/>
      <c r="O52" s="31">
        <v>8</v>
      </c>
      <c r="P52" s="31"/>
      <c r="Q52" s="17">
        <v>10</v>
      </c>
      <c r="R52" s="15"/>
      <c r="S52" s="26" t="str">
        <f>IF(K52="","",IF(MATCH($X$41,{"A";"A#";"B";"C";"C#";"D";"D#";"E";"F";"F#";"G";"G#"})&lt;4,INDEX({"C";"C#";"D";"D#";"E";"F";"F#";"G";"G#";"A";"A#";"B";"C";"C#";"D";"D#";"E";"F";"F#";"G";"G#";"A";"A#";"B"},K52+(MATCH($X$41,{"A";"A#";"B";"C";"C#";"D";"D#";"E";"F";"F#";"G";"G#"})+8)),INDEX({"C";"C#";"D";"D#";"E";"F";"F#";"G";"G#";"A";"A#";"B";"C";"C#";"D";"D#";"E";"F";"F#";"G";"G#";"A";"A#";"B"},K52+(MATCH($X$41,{"A";"A#";"B";"C";"C#";"D";"D#";"E";"F";"F#";"G";"G#"})-4))))</f>
        <v>C</v>
      </c>
      <c r="T52" s="27"/>
      <c r="U52" s="28" t="str">
        <f>IF(M52="","",IF(MATCH($X$41,{"A";"A#";"B";"C";"C#";"D";"D#";"E";"F";"F#";"G";"G#"})&lt;4,INDEX({"C";"C#";"D";"D#";"E";"F";"F#";"G";"G#";"A";"A#";"B";"C";"C#";"D";"D#";"E";"F";"F#";"G";"G#";"A";"A#";"B"},M52+(MATCH($X$41,{"A";"A#";"B";"C";"C#";"D";"D#";"E";"F";"F#";"G";"G#"})+8)),INDEX({"C";"C#";"D";"D#";"E";"F";"F#";"G";"G#";"A";"A#";"B";"C";"C#";"D";"D#";"E";"F";"F#";"G";"G#";"A";"A#";"B"},M52+(MATCH($X$41,{"A";"A#";"B";"C";"C#";"D";"D#";"E";"F";"F#";"G";"G#"})-4))))</f>
        <v>E</v>
      </c>
      <c r="V52" s="27"/>
      <c r="W52" s="28" t="str">
        <f>IF(O52="","",IF(MATCH($X$41,{"A";"A#";"B";"C";"C#";"D";"D#";"E";"F";"F#";"G";"G#"})&lt;4,INDEX({"C";"C#";"D";"D#";"E";"F";"F#";"G";"G#";"A";"A#";"B";"C";"C#";"D";"D#";"E";"F";"F#";"G";"G#";"A";"A#";"B"},O52+(MATCH($X$41,{"A";"A#";"B";"C";"C#";"D";"D#";"E";"F";"F#";"G";"G#"})+8)),INDEX({"C";"C#";"D";"D#";"E";"F";"F#";"G";"G#";"A";"A#";"B";"C";"C#";"D";"D#";"E";"F";"F#";"G";"G#";"A";"A#";"B"},O52+(MATCH($X$41,{"A";"A#";"B";"C";"C#";"D";"D#";"E";"F";"F#";"G";"G#"})-4))))</f>
        <v>G</v>
      </c>
      <c r="X52" s="27"/>
      <c r="Y52" s="28" t="str">
        <f>IF(Q52="","",IF(MATCH($X$41,{"A";"A#";"B";"C";"C#";"D";"D#";"E";"F";"F#";"G";"G#"})&lt;4,INDEX({"C";"C#";"D";"D#";"E";"F";"F#";"G";"G#";"A";"A#";"B";"C";"C#";"D";"D#";"E";"F";"F#";"G";"G#";"A";"A#";"B"},Q52+(MATCH($X$41,{"A";"A#";"B";"C";"C#";"D";"D#";"E";"F";"F#";"G";"G#"})+8)),INDEX({"C";"C#";"D";"D#";"E";"F";"F#";"G";"G#";"A";"A#";"B";"C";"C#";"D";"D#";"E";"F";"F#";"G";"G#";"A";"A#";"B"},Q52+(MATCH($X$41,{"A";"A#";"B";"C";"C#";"D";"D#";"E";"F";"F#";"G";"G#"})-4))))</f>
        <v>A</v>
      </c>
      <c r="Z52" s="29"/>
      <c r="AA52" s="26">
        <f>IF(K52="","",IF(MATCH($X$41,{"A";"A#";"B";"C";"C#";"D";"D#";"E";"F";"F#";"G";"G#"})&lt;4,K52+(MATCH($X$41,{"A";"A#";"B";"C";"C#";"D";"D#";"E";"F";"F#";"G";"G#"})+8),K52+(MATCH($X$41,{"A";"A#";"B";"C";"C#";"D";"D#";"E";"F";"F#";"G";"G#"})-4)))</f>
        <v>1</v>
      </c>
      <c r="AB52" s="27"/>
      <c r="AC52" s="28">
        <f>IF(M52="","",IF(MATCH($X$41,{"A";"A#";"B";"C";"C#";"D";"D#";"E";"F";"F#";"G";"G#"})&lt;4,M52+(MATCH($X$41,{"A";"A#";"B";"C";"C#";"D";"D#";"E";"F";"F#";"G";"G#"})+8),M52+(MATCH($X$41,{"A";"A#";"B";"C";"C#";"D";"D#";"E";"F";"F#";"G";"G#"})-4)))</f>
        <v>5</v>
      </c>
      <c r="AD52" s="27"/>
      <c r="AE52" s="28">
        <f>IF(O52="","",IF(MATCH($X$41,{"A";"A#";"B";"C";"C#";"D";"D#";"E";"F";"F#";"G";"G#"})&lt;4,O52+(MATCH($X$41,{"A";"A#";"B";"C";"C#";"D";"D#";"E";"F";"F#";"G";"G#"})+8),O52+(MATCH($X$41,{"A";"A#";"B";"C";"C#";"D";"D#";"E";"F";"F#";"G";"G#"})-4)))</f>
        <v>8</v>
      </c>
      <c r="AF52" s="27"/>
      <c r="AG52" s="28">
        <f>IF(Q52="","",IF(MATCH($X$41,{"A";"A#";"B";"C";"C#";"D";"D#";"E";"F";"F#";"G";"G#"})&lt;4,Q52+(MATCH($X$41,{"A";"A#";"B";"C";"C#";"D";"D#";"E";"F";"F#";"G";"G#"})+8),Q52+(MATCH($X$41,{"A";"A#";"B";"C";"C#";"D";"D#";"E";"F";"F#";"G";"G#"})-4)))</f>
        <v>10</v>
      </c>
      <c r="AH52" s="29"/>
    </row>
    <row r="53" spans="1:34" s="7" customFormat="1" ht="18">
      <c r="A53" s="8" t="s">
        <v>250</v>
      </c>
      <c r="B53" s="13"/>
      <c r="C53" s="11"/>
      <c r="D53" s="11"/>
      <c r="E53" s="11"/>
      <c r="F53" s="11"/>
      <c r="G53" s="12"/>
      <c r="H53" s="16" t="str">
        <f>X$41&amp;"7"</f>
        <v>C7</v>
      </c>
      <c r="I53" s="11"/>
      <c r="J53" s="11"/>
      <c r="K53" s="30">
        <v>1</v>
      </c>
      <c r="L53" s="31"/>
      <c r="M53" s="31">
        <v>5</v>
      </c>
      <c r="N53" s="31"/>
      <c r="O53" s="31">
        <v>8</v>
      </c>
      <c r="P53" s="31"/>
      <c r="Q53" s="17">
        <v>11</v>
      </c>
      <c r="R53" s="15"/>
      <c r="S53" s="26" t="str">
        <f>IF(K53="","",IF(MATCH($X$41,{"A";"A#";"B";"C";"C#";"D";"D#";"E";"F";"F#";"G";"G#"})&lt;4,INDEX({"C";"C#";"D";"D#";"E";"F";"F#";"G";"G#";"A";"A#";"B";"C";"C#";"D";"D#";"E";"F";"F#";"G";"G#";"A";"A#";"B"},K53+(MATCH($X$41,{"A";"A#";"B";"C";"C#";"D";"D#";"E";"F";"F#";"G";"G#"})+8)),INDEX({"C";"C#";"D";"D#";"E";"F";"F#";"G";"G#";"A";"A#";"B";"C";"C#";"D";"D#";"E";"F";"F#";"G";"G#";"A";"A#";"B"},K53+(MATCH($X$41,{"A";"A#";"B";"C";"C#";"D";"D#";"E";"F";"F#";"G";"G#"})-4))))</f>
        <v>C</v>
      </c>
      <c r="T53" s="27"/>
      <c r="U53" s="28" t="str">
        <f>IF(M53="","",IF(MATCH($X$41,{"A";"A#";"B";"C";"C#";"D";"D#";"E";"F";"F#";"G";"G#"})&lt;4,INDEX({"C";"C#";"D";"D#";"E";"F";"F#";"G";"G#";"A";"A#";"B";"C";"C#";"D";"D#";"E";"F";"F#";"G";"G#";"A";"A#";"B"},M53+(MATCH($X$41,{"A";"A#";"B";"C";"C#";"D";"D#";"E";"F";"F#";"G";"G#"})+8)),INDEX({"C";"C#";"D";"D#";"E";"F";"F#";"G";"G#";"A";"A#";"B";"C";"C#";"D";"D#";"E";"F";"F#";"G";"G#";"A";"A#";"B"},M53+(MATCH($X$41,{"A";"A#";"B";"C";"C#";"D";"D#";"E";"F";"F#";"G";"G#"})-4))))</f>
        <v>E</v>
      </c>
      <c r="V53" s="27"/>
      <c r="W53" s="28" t="str">
        <f>IF(O53="","",IF(MATCH($X$41,{"A";"A#";"B";"C";"C#";"D";"D#";"E";"F";"F#";"G";"G#"})&lt;4,INDEX({"C";"C#";"D";"D#";"E";"F";"F#";"G";"G#";"A";"A#";"B";"C";"C#";"D";"D#";"E";"F";"F#";"G";"G#";"A";"A#";"B"},O53+(MATCH($X$41,{"A";"A#";"B";"C";"C#";"D";"D#";"E";"F";"F#";"G";"G#"})+8)),INDEX({"C";"C#";"D";"D#";"E";"F";"F#";"G";"G#";"A";"A#";"B";"C";"C#";"D";"D#";"E";"F";"F#";"G";"G#";"A";"A#";"B"},O53+(MATCH($X$41,{"A";"A#";"B";"C";"C#";"D";"D#";"E";"F";"F#";"G";"G#"})-4))))</f>
        <v>G</v>
      </c>
      <c r="X53" s="27"/>
      <c r="Y53" s="28" t="str">
        <f>IF(Q53="","",IF(MATCH($X$41,{"A";"A#";"B";"C";"C#";"D";"D#";"E";"F";"F#";"G";"G#"})&lt;4,INDEX({"C";"C#";"D";"D#";"E";"F";"F#";"G";"G#";"A";"A#";"B";"C";"C#";"D";"D#";"E";"F";"F#";"G";"G#";"A";"A#";"B"},Q53+(MATCH($X$41,{"A";"A#";"B";"C";"C#";"D";"D#";"E";"F";"F#";"G";"G#"})+8)),INDEX({"C";"C#";"D";"D#";"E";"F";"F#";"G";"G#";"A";"A#";"B";"C";"C#";"D";"D#";"E";"F";"F#";"G";"G#";"A";"A#";"B"},Q53+(MATCH($X$41,{"A";"A#";"B";"C";"C#";"D";"D#";"E";"F";"F#";"G";"G#"})-4))))</f>
        <v>A#</v>
      </c>
      <c r="Z53" s="29"/>
      <c r="AA53" s="26">
        <f>IF(K53="","",IF(MATCH($X$41,{"A";"A#";"B";"C";"C#";"D";"D#";"E";"F";"F#";"G";"G#"})&lt;4,K53+(MATCH($X$41,{"A";"A#";"B";"C";"C#";"D";"D#";"E";"F";"F#";"G";"G#"})+8),K53+(MATCH($X$41,{"A";"A#";"B";"C";"C#";"D";"D#";"E";"F";"F#";"G";"G#"})-4)))</f>
        <v>1</v>
      </c>
      <c r="AB53" s="27"/>
      <c r="AC53" s="28">
        <f>IF(M53="","",IF(MATCH($X$41,{"A";"A#";"B";"C";"C#";"D";"D#";"E";"F";"F#";"G";"G#"})&lt;4,M53+(MATCH($X$41,{"A";"A#";"B";"C";"C#";"D";"D#";"E";"F";"F#";"G";"G#"})+8),M53+(MATCH($X$41,{"A";"A#";"B";"C";"C#";"D";"D#";"E";"F";"F#";"G";"G#"})-4)))</f>
        <v>5</v>
      </c>
      <c r="AD53" s="27"/>
      <c r="AE53" s="28">
        <f>IF(O53="","",IF(MATCH($X$41,{"A";"A#";"B";"C";"C#";"D";"D#";"E";"F";"F#";"G";"G#"})&lt;4,O53+(MATCH($X$41,{"A";"A#";"B";"C";"C#";"D";"D#";"E";"F";"F#";"G";"G#"})+8),O53+(MATCH($X$41,{"A";"A#";"B";"C";"C#";"D";"D#";"E";"F";"F#";"G";"G#"})-4)))</f>
        <v>8</v>
      </c>
      <c r="AF53" s="27"/>
      <c r="AG53" s="28">
        <f>IF(Q53="","",IF(MATCH($X$41,{"A";"A#";"B";"C";"C#";"D";"D#";"E";"F";"F#";"G";"G#"})&lt;4,Q53+(MATCH($X$41,{"A";"A#";"B";"C";"C#";"D";"D#";"E";"F";"F#";"G";"G#"})+8),Q53+(MATCH($X$41,{"A";"A#";"B";"C";"C#";"D";"D#";"E";"F";"F#";"G";"G#"})-4)))</f>
        <v>11</v>
      </c>
      <c r="AH53" s="29"/>
    </row>
    <row r="54" spans="1:34" s="7" customFormat="1" ht="18">
      <c r="A54" s="8" t="s">
        <v>251</v>
      </c>
      <c r="B54" s="13"/>
      <c r="C54" s="11"/>
      <c r="D54" s="11"/>
      <c r="E54" s="11"/>
      <c r="F54" s="11"/>
      <c r="G54" s="12"/>
      <c r="H54" s="16" t="str">
        <f>X$41&amp;"maj7"</f>
        <v>Cmaj7</v>
      </c>
      <c r="I54" s="11"/>
      <c r="J54" s="11"/>
      <c r="K54" s="30">
        <v>1</v>
      </c>
      <c r="L54" s="31"/>
      <c r="M54" s="31">
        <v>5</v>
      </c>
      <c r="N54" s="31"/>
      <c r="O54" s="31">
        <v>8</v>
      </c>
      <c r="P54" s="31"/>
      <c r="Q54" s="17">
        <v>12</v>
      </c>
      <c r="R54" s="15"/>
      <c r="S54" s="26" t="str">
        <f>IF(K54="","",IF(MATCH($X$41,{"A";"A#";"B";"C";"C#";"D";"D#";"E";"F";"F#";"G";"G#"})&lt;4,INDEX({"C";"C#";"D";"D#";"E";"F";"F#";"G";"G#";"A";"A#";"B";"C";"C#";"D";"D#";"E";"F";"F#";"G";"G#";"A";"A#";"B"},K54+(MATCH($X$41,{"A";"A#";"B";"C";"C#";"D";"D#";"E";"F";"F#";"G";"G#"})+8)),INDEX({"C";"C#";"D";"D#";"E";"F";"F#";"G";"G#";"A";"A#";"B";"C";"C#";"D";"D#";"E";"F";"F#";"G";"G#";"A";"A#";"B"},K54+(MATCH($X$41,{"A";"A#";"B";"C";"C#";"D";"D#";"E";"F";"F#";"G";"G#"})-4))))</f>
        <v>C</v>
      </c>
      <c r="T54" s="27"/>
      <c r="U54" s="28" t="str">
        <f>IF(M54="","",IF(MATCH($X$41,{"A";"A#";"B";"C";"C#";"D";"D#";"E";"F";"F#";"G";"G#"})&lt;4,INDEX({"C";"C#";"D";"D#";"E";"F";"F#";"G";"G#";"A";"A#";"B";"C";"C#";"D";"D#";"E";"F";"F#";"G";"G#";"A";"A#";"B"},M54+(MATCH($X$41,{"A";"A#";"B";"C";"C#";"D";"D#";"E";"F";"F#";"G";"G#"})+8)),INDEX({"C";"C#";"D";"D#";"E";"F";"F#";"G";"G#";"A";"A#";"B";"C";"C#";"D";"D#";"E";"F";"F#";"G";"G#";"A";"A#";"B"},M54+(MATCH($X$41,{"A";"A#";"B";"C";"C#";"D";"D#";"E";"F";"F#";"G";"G#"})-4))))</f>
        <v>E</v>
      </c>
      <c r="V54" s="27"/>
      <c r="W54" s="28" t="str">
        <f>IF(O54="","",IF(MATCH($X$41,{"A";"A#";"B";"C";"C#";"D";"D#";"E";"F";"F#";"G";"G#"})&lt;4,INDEX({"C";"C#";"D";"D#";"E";"F";"F#";"G";"G#";"A";"A#";"B";"C";"C#";"D";"D#";"E";"F";"F#";"G";"G#";"A";"A#";"B"},O54+(MATCH($X$41,{"A";"A#";"B";"C";"C#";"D";"D#";"E";"F";"F#";"G";"G#"})+8)),INDEX({"C";"C#";"D";"D#";"E";"F";"F#";"G";"G#";"A";"A#";"B";"C";"C#";"D";"D#";"E";"F";"F#";"G";"G#";"A";"A#";"B"},O54+(MATCH($X$41,{"A";"A#";"B";"C";"C#";"D";"D#";"E";"F";"F#";"G";"G#"})-4))))</f>
        <v>G</v>
      </c>
      <c r="X54" s="27"/>
      <c r="Y54" s="28" t="str">
        <f>IF(Q54="","",IF(MATCH($X$41,{"A";"A#";"B";"C";"C#";"D";"D#";"E";"F";"F#";"G";"G#"})&lt;4,INDEX({"C";"C#";"D";"D#";"E";"F";"F#";"G";"G#";"A";"A#";"B";"C";"C#";"D";"D#";"E";"F";"F#";"G";"G#";"A";"A#";"B"},Q54+(MATCH($X$41,{"A";"A#";"B";"C";"C#";"D";"D#";"E";"F";"F#";"G";"G#"})+8)),INDEX({"C";"C#";"D";"D#";"E";"F";"F#";"G";"G#";"A";"A#";"B";"C";"C#";"D";"D#";"E";"F";"F#";"G";"G#";"A";"A#";"B"},Q54+(MATCH($X$41,{"A";"A#";"B";"C";"C#";"D";"D#";"E";"F";"F#";"G";"G#"})-4))))</f>
        <v>B</v>
      </c>
      <c r="Z54" s="29"/>
      <c r="AA54" s="26">
        <f>IF(K54="","",IF(MATCH($X$41,{"A";"A#";"B";"C";"C#";"D";"D#";"E";"F";"F#";"G";"G#"})&lt;4,K54+(MATCH($X$41,{"A";"A#";"B";"C";"C#";"D";"D#";"E";"F";"F#";"G";"G#"})+8),K54+(MATCH($X$41,{"A";"A#";"B";"C";"C#";"D";"D#";"E";"F";"F#";"G";"G#"})-4)))</f>
        <v>1</v>
      </c>
      <c r="AB54" s="27"/>
      <c r="AC54" s="28">
        <f>IF(M54="","",IF(MATCH($X$41,{"A";"A#";"B";"C";"C#";"D";"D#";"E";"F";"F#";"G";"G#"})&lt;4,M54+(MATCH($X$41,{"A";"A#";"B";"C";"C#";"D";"D#";"E";"F";"F#";"G";"G#"})+8),M54+(MATCH($X$41,{"A";"A#";"B";"C";"C#";"D";"D#";"E";"F";"F#";"G";"G#"})-4)))</f>
        <v>5</v>
      </c>
      <c r="AD54" s="27"/>
      <c r="AE54" s="28">
        <f>IF(O54="","",IF(MATCH($X$41,{"A";"A#";"B";"C";"C#";"D";"D#";"E";"F";"F#";"G";"G#"})&lt;4,O54+(MATCH($X$41,{"A";"A#";"B";"C";"C#";"D";"D#";"E";"F";"F#";"G";"G#"})+8),O54+(MATCH($X$41,{"A";"A#";"B";"C";"C#";"D";"D#";"E";"F";"F#";"G";"G#"})-4)))</f>
        <v>8</v>
      </c>
      <c r="AF54" s="27"/>
      <c r="AG54" s="28">
        <f>IF(Q54="","",IF(MATCH($X$41,{"A";"A#";"B";"C";"C#";"D";"D#";"E";"F";"F#";"G";"G#"})&lt;4,Q54+(MATCH($X$41,{"A";"A#";"B";"C";"C#";"D";"D#";"E";"F";"F#";"G";"G#"})+8),Q54+(MATCH($X$41,{"A";"A#";"B";"C";"C#";"D";"D#";"E";"F";"F#";"G";"G#"})-4)))</f>
        <v>12</v>
      </c>
      <c r="AH54" s="29"/>
    </row>
  </sheetData>
  <mergeCells count="163">
    <mergeCell ref="I33:N33"/>
    <mergeCell ref="I32:N3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J4:L4"/>
    <mergeCell ref="M4:O4"/>
    <mergeCell ref="P4:Q4"/>
    <mergeCell ref="H4:I4"/>
    <mergeCell ref="B3:C3"/>
    <mergeCell ref="E3:F3"/>
    <mergeCell ref="A4:B4"/>
    <mergeCell ref="C4:E4"/>
    <mergeCell ref="F4:G4"/>
    <mergeCell ref="I3:J3"/>
    <mergeCell ref="L3:M3"/>
    <mergeCell ref="S3:T3"/>
    <mergeCell ref="V3:W3"/>
    <mergeCell ref="O3:P3"/>
    <mergeCell ref="Z3:AA3"/>
    <mergeCell ref="AC3:AD3"/>
    <mergeCell ref="AF3:AG3"/>
    <mergeCell ref="R4:S4"/>
    <mergeCell ref="T4:V4"/>
    <mergeCell ref="W4:X4"/>
    <mergeCell ref="Y4:Z4"/>
    <mergeCell ref="AA4:AC4"/>
    <mergeCell ref="AD4:AF4"/>
    <mergeCell ref="AG4:AH4"/>
    <mergeCell ref="A1:AH1"/>
    <mergeCell ref="A5:B7"/>
    <mergeCell ref="C5:E7"/>
    <mergeCell ref="F5:G7"/>
    <mergeCell ref="H5:I7"/>
    <mergeCell ref="J5:L7"/>
    <mergeCell ref="M5:O7"/>
    <mergeCell ref="P5:Q7"/>
    <mergeCell ref="R5:S7"/>
    <mergeCell ref="T5:V7"/>
    <mergeCell ref="W5:X7"/>
    <mergeCell ref="Y5:Z7"/>
    <mergeCell ref="AA5:AC7"/>
    <mergeCell ref="AD5:AF7"/>
    <mergeCell ref="AG5:AH7"/>
    <mergeCell ref="A8:B10"/>
    <mergeCell ref="C8:E10"/>
    <mergeCell ref="F8:G10"/>
    <mergeCell ref="H8:I10"/>
    <mergeCell ref="J8:L10"/>
    <mergeCell ref="M8:O10"/>
    <mergeCell ref="P8:Q10"/>
    <mergeCell ref="R8:S10"/>
    <mergeCell ref="T8:V10"/>
    <mergeCell ref="Y47:Z47"/>
    <mergeCell ref="AG8:AH10"/>
    <mergeCell ref="W8:X10"/>
    <mergeCell ref="Y8:Z10"/>
    <mergeCell ref="AA8:AC10"/>
    <mergeCell ref="AD8:AF10"/>
    <mergeCell ref="AE46:AF46"/>
    <mergeCell ref="AE47:AF47"/>
    <mergeCell ref="AA46:AB46"/>
    <mergeCell ref="AC46:AD46"/>
    <mergeCell ref="M47:N47"/>
    <mergeCell ref="O47:P47"/>
    <mergeCell ref="AG51:AH51"/>
    <mergeCell ref="K46:L46"/>
    <mergeCell ref="M46:N46"/>
    <mergeCell ref="O46:P46"/>
    <mergeCell ref="S46:T46"/>
    <mergeCell ref="U46:V46"/>
    <mergeCell ref="W46:X46"/>
    <mergeCell ref="Y46:Z46"/>
    <mergeCell ref="U47:V47"/>
    <mergeCell ref="W47:X47"/>
    <mergeCell ref="K48:L48"/>
    <mergeCell ref="M48:N48"/>
    <mergeCell ref="O48:P48"/>
    <mergeCell ref="S48:T48"/>
    <mergeCell ref="U48:V48"/>
    <mergeCell ref="W48:X48"/>
    <mergeCell ref="S47:T47"/>
    <mergeCell ref="K47:L47"/>
    <mergeCell ref="K49:L49"/>
    <mergeCell ref="M49:N49"/>
    <mergeCell ref="O49:P49"/>
    <mergeCell ref="AE51:AF51"/>
    <mergeCell ref="K50:L50"/>
    <mergeCell ref="M50:N50"/>
    <mergeCell ref="O50:P50"/>
    <mergeCell ref="S50:T50"/>
    <mergeCell ref="K51:L51"/>
    <mergeCell ref="M51:N51"/>
    <mergeCell ref="O51:P51"/>
    <mergeCell ref="AG46:AH46"/>
    <mergeCell ref="AG47:AH47"/>
    <mergeCell ref="AG48:AH48"/>
    <mergeCell ref="AG49:AH49"/>
    <mergeCell ref="AG50:AH50"/>
    <mergeCell ref="AA51:AB51"/>
    <mergeCell ref="AC51:AD51"/>
    <mergeCell ref="AA50:AB50"/>
    <mergeCell ref="AC50:AD50"/>
    <mergeCell ref="K52:L52"/>
    <mergeCell ref="M52:N52"/>
    <mergeCell ref="O52:P52"/>
    <mergeCell ref="S52:T52"/>
    <mergeCell ref="AE50:AF50"/>
    <mergeCell ref="U51:V51"/>
    <mergeCell ref="W51:X51"/>
    <mergeCell ref="U50:V50"/>
    <mergeCell ref="W50:X50"/>
    <mergeCell ref="AE48:AF48"/>
    <mergeCell ref="AE49:AF49"/>
    <mergeCell ref="U54:V54"/>
    <mergeCell ref="W54:X54"/>
    <mergeCell ref="Y54:Z54"/>
    <mergeCell ref="AA49:AB49"/>
    <mergeCell ref="AC49:AD49"/>
    <mergeCell ref="AA52:AB52"/>
    <mergeCell ref="AC52:AD52"/>
    <mergeCell ref="AE52:AF52"/>
    <mergeCell ref="K53:L53"/>
    <mergeCell ref="M53:N53"/>
    <mergeCell ref="O53:P53"/>
    <mergeCell ref="K54:L54"/>
    <mergeCell ref="M54:N54"/>
    <mergeCell ref="O54:P54"/>
    <mergeCell ref="S54:T54"/>
    <mergeCell ref="Y48:Z48"/>
    <mergeCell ref="S49:T49"/>
    <mergeCell ref="Y49:Z49"/>
    <mergeCell ref="U53:V53"/>
    <mergeCell ref="W53:X53"/>
    <mergeCell ref="U52:V52"/>
    <mergeCell ref="W52:X52"/>
    <mergeCell ref="U49:V49"/>
    <mergeCell ref="W49:X49"/>
    <mergeCell ref="S53:T53"/>
    <mergeCell ref="Y53:Z53"/>
    <mergeCell ref="Y50:Z50"/>
    <mergeCell ref="S51:T51"/>
    <mergeCell ref="Y51:Z51"/>
    <mergeCell ref="Y52:Z52"/>
    <mergeCell ref="AA47:AB47"/>
    <mergeCell ref="AC47:AD47"/>
    <mergeCell ref="AA48:AB48"/>
    <mergeCell ref="AC48:AD48"/>
    <mergeCell ref="AG52:AH52"/>
    <mergeCell ref="AA53:AB53"/>
    <mergeCell ref="AC53:AD53"/>
    <mergeCell ref="AE53:AF53"/>
    <mergeCell ref="AG53:AH53"/>
    <mergeCell ref="AA54:AB54"/>
    <mergeCell ref="AC54:AD54"/>
    <mergeCell ref="AE54:AF54"/>
    <mergeCell ref="AG54:AH54"/>
  </mergeCells>
  <dataValidations count="1">
    <dataValidation type="list" showErrorMessage="1" promptTitle="Saisissez une note correcte !!!" prompt="Saisissez une note correcte stp !!!" errorTitle="Saisissez une note correcte !!!" error="Saisissez C ou C# ou D ou D# ou E ou F ou F# ou G ou G# ou A ou A# ou B !!!" sqref="X41">
      <formula1>"C,C#,D,D#,E,F,F#,G,G#,A,A#,B"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2004-10-21T13:12:13Z</cp:lastPrinted>
  <dcterms:created xsi:type="dcterms:W3CDTF">2003-08-18T07:04:18Z</dcterms:created>
  <dcterms:modified xsi:type="dcterms:W3CDTF">2004-10-21T13:13:25Z</dcterms:modified>
  <cp:category/>
  <cp:version/>
  <cp:contentType/>
  <cp:contentStatus/>
</cp:coreProperties>
</file>